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135" tabRatio="680" activeTab="1"/>
  </bookViews>
  <sheets>
    <sheet name="strojne instalacije" sheetId="1" r:id="rId1"/>
    <sheet name="elektroinstalacije" sheetId="2" r:id="rId2"/>
    <sheet name="Skupna-rekapitulacija" sheetId="3" r:id="rId3"/>
  </sheets>
  <definedNames>
    <definedName name="_Regression_Int" localSheetId="0" hidden="1">1</definedName>
    <definedName name="_xlnm.Print_Area" localSheetId="1">'elektroinstalacije'!$A$1:$F$190</definedName>
    <definedName name="_xlnm.Print_Area" localSheetId="2">'Skupna-rekapitulacija'!$A$1:$E$22</definedName>
    <definedName name="_xlnm.Print_Area" localSheetId="0">'strojne instalacije'!$A$1:$F$301</definedName>
    <definedName name="Print_Area_MI" localSheetId="0">'strojne instalacije'!#REF!</definedName>
    <definedName name="Print_Titles_MI" localSheetId="0">'strojne instalacije'!#REF!</definedName>
  </definedNames>
  <calcPr fullCalcOnLoad="1"/>
</workbook>
</file>

<file path=xl/sharedStrings.xml><?xml version="1.0" encoding="utf-8"?>
<sst xmlns="http://schemas.openxmlformats.org/spreadsheetml/2006/main" count="440" uniqueCount="281">
  <si>
    <t>kom</t>
  </si>
  <si>
    <t>m</t>
  </si>
  <si>
    <t>m2</t>
  </si>
  <si>
    <t>kg</t>
  </si>
  <si>
    <t>ur</t>
  </si>
  <si>
    <t>Projektantski nadzor.</t>
  </si>
  <si>
    <t>m3</t>
  </si>
  <si>
    <t xml:space="preserve">kom </t>
  </si>
  <si>
    <t>kpl</t>
  </si>
  <si>
    <t xml:space="preserve"> </t>
  </si>
  <si>
    <t>SKUPAJ Z DDV:</t>
  </si>
  <si>
    <t>Investitor:</t>
  </si>
  <si>
    <t>Objekt:</t>
  </si>
  <si>
    <t>Projekt:</t>
  </si>
  <si>
    <t>STROJNE INSTALACIJE IN STROJNA OPREMA</t>
  </si>
  <si>
    <t>Proj. dokumentacija:</t>
  </si>
  <si>
    <t>Štev. projekta:</t>
  </si>
  <si>
    <t>Štev. načrta:</t>
  </si>
  <si>
    <t>MAPA 5</t>
  </si>
  <si>
    <t>REKAPITULACIJA   STROŠKOV:</t>
  </si>
  <si>
    <t>SKUPAJ</t>
  </si>
  <si>
    <t>DDV 22%:</t>
  </si>
  <si>
    <t xml:space="preserve">OPOMBA: ZA VSA GRADBENA DELA (IZKOPI, ZASIPI, OBNOVA TLAKA, SANACIJE, PREBOJI itd.) POTREBNA ZA VGRADNJO OPREME, KI JE ZAJETA V POPISIH STROJNEGA DELA PROJEKTA, JE POTREBNO PRIDOBITI PONUDBE IZVAJALCEV GRADBENIH DEL </t>
  </si>
  <si>
    <t xml:space="preserve">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
</t>
  </si>
  <si>
    <t>V predračunskem popisu niso upoštevana spremljajoča gradbena (preboji in popravila le teh), ter elektro (ozemljitev) dela. 
Zagon vse dobavljene opreme mora izvesti pooblaščeni serviser.
Zajeti je potrebno dobavo in montažo navedene opreme in priključitev na električne inštalacije in sodelovanje z elektro izvajalcem.</t>
  </si>
  <si>
    <t>Dobava in montaža</t>
  </si>
  <si>
    <t>kompl.</t>
  </si>
  <si>
    <t>Dezinfekcija vodovodne instalacije z mikrobiološko analizo odvzetih vzorcev vode s strani pooblaščene institucije, izpiranje cevovodov</t>
  </si>
  <si>
    <t>kom.</t>
  </si>
  <si>
    <t>Pripravljalno zaključna dela</t>
  </si>
  <si>
    <t>Izdelava skic in izvedbenih detajlov izvajalca del</t>
  </si>
  <si>
    <t>Transportni, zavarovalni in splošni stroški</t>
  </si>
  <si>
    <t>Nepredvidena dela</t>
  </si>
  <si>
    <t>%</t>
  </si>
  <si>
    <t>Cevi iz nerjavnega avstenitnega Cr-Ni-Mo jekla 1.4401 po DIN EN 10088 za hladno vodo, toplo vodo in recirkulacijo vodena vidno in v zidovih oziroma v tlakih, z dodatkom za razrez (razred gorljivosti A 1 v skladu z DIN 4102-1), vključno spojni elelmenti cevi (navojni fitingi,radialni oz. aksialni pres spoji, armaturni priključki, prehodni komadi) in pomožni material za montažo z mapress nerastavljivimi spoji (kot na primer Geberit Mapress sistem), vključno izolacija z žlebaki z zaprto celično strukturo (kot na primer Savalit, Armaflex ali Plamaflex) debeline izolacije do DN 40 minimalno 13 mm, od DN50 do DN 200 minimalno 38 mm, s pritrdilnim in pomožnim materialom za montažo.</t>
  </si>
  <si>
    <t>DN 15 debelina izolacije 13 mm</t>
  </si>
  <si>
    <t>DN 20 debelina izolacije 13 mm</t>
  </si>
  <si>
    <t>DN 25 debelina izolacije 13 mm</t>
  </si>
  <si>
    <t>Krogelni ventil z navojnimi priključki PN 16 vključno pomožni material za montažo</t>
  </si>
  <si>
    <t>DN 15</t>
  </si>
  <si>
    <t>DN 20</t>
  </si>
  <si>
    <t>DN 25</t>
  </si>
  <si>
    <t>DN 32</t>
  </si>
  <si>
    <t>Polnilno praznilna kroglična pipa z navojnim priključkom PN 16 vključno pomožni material za montažo</t>
  </si>
  <si>
    <t>Protipovratni ventil z navojnim priključkom PN 16 vključno pomožni material za montažo</t>
  </si>
  <si>
    <t>Jekleni profili in trakovi za izdelavo podpornega in obešalnega materiala, cevne konzole, objemke, tipska cevna obešala, vključno varilni, vijačni in pomožni material za montažo</t>
  </si>
  <si>
    <t>Izvedba tlačnega preizkusa: polnitev, odzračenje, merjenje tlaka</t>
  </si>
  <si>
    <t>Krogelni ventil z navojnimi priključki PN 6, vključno vijačni, tesnilni in pomožni material za montažo</t>
  </si>
  <si>
    <t>Lovilec nečistoč z navojnimi priključki PN 6, vključno tesnilni in pomožni material za montažo</t>
  </si>
  <si>
    <t>Protipovratni ventil z navojnimi priključki, PN 6, vključno tesnilni in pomožni material za montažo</t>
  </si>
  <si>
    <t>Polnilna praznilna kroglična pipa, PN 6, vključno tesnilni in pomožni material za montažo</t>
  </si>
  <si>
    <t>Bimetalni termometer v okroglem ohišju premera skale 100 mm območje meritev 0-120 oC, vključno tulka za uvaritev v cev in pomožni material za montažo;</t>
  </si>
  <si>
    <t>Manometer v okroglem ohišju, premera skale 100 mm, območje meritev tlakov 0-4 bar, vključno umirjevalna  cev, kroglična pipa DN 15 in pomožni material za montažo</t>
  </si>
  <si>
    <t>Jeklena cev po DIN 2448 z dodatkom za razrez, vključno fazonski komadi, kolena, loki, varilni, tesnilni in pomožni material za montažovključno toplotna izolacijo z zaprto celično strukturo (kot npr. Armaflex, Aeroflex) oziroma cevnimi žlebaki, s toplotno prevodnostjo manj ali enako 0,035 W/(mK). Minimalna debeline izolacije enaka notranjemu premeru cevi.</t>
  </si>
  <si>
    <t>DN 10</t>
  </si>
  <si>
    <t xml:space="preserve">DN 32 </t>
  </si>
  <si>
    <t>Avtomatski odzračevalni ventil oz lonček,  DN 15 PN10, vse antikorozijsko zaščiteno, vključno vijačni, tesnilni in pomožni material za montažo</t>
  </si>
  <si>
    <t>Jekleni profili in trakovi za izdelavo podpornega in obešalnega materiala, cevne konzole, objemke in tipska cevna obešala, vključno varilni, vijačni in pomožni material za montažo. Podstavek iz profilnega železa (podstavek notranjih visokotemperaturnih enot) min. 50cm nad streho, vroče cinkan, izdelan po detajlnih risbah izvajalca ključavničarskih del, statično preračunan vključno pritrdilni in pomožni material za montažo</t>
  </si>
  <si>
    <t>Antikorozijska zaščita cevovodov obešalnega in pritrdilnega materiala, vključno čiščenje z dvakratnim premazom temeljne barve</t>
  </si>
  <si>
    <t>Varnostni ventil na vzmet, nastavljen na tlak odpiranja 3,0 bar, vključno pomožni material za montažo</t>
  </si>
  <si>
    <t>Obtočna črpalka za vodo 90 ⁰C  vključno protiprirobnice, fitingi, vijačni, tesnilni ter pomožni material za montažo,</t>
  </si>
  <si>
    <t>WILO tip Stratos 30/1-12, DN32</t>
  </si>
  <si>
    <t>Senzorji temperature predtokov in povratkov ogrevne vode ter sanitarne pitne vode, vključno ves potrebni material za montažo in montaža</t>
  </si>
  <si>
    <t>Pokrivno barvanje ročic armatur, barvne in pisne oznake na cevovodih, razdelilcu in zbiralniku, označitev črpalk, zapornih in regulacijskih elementov, regulatorjev, kotlov, vrat kotlovnice</t>
  </si>
  <si>
    <t>Razna dodatna nepredvidena dela kot gradbena pomoč  pri izdelavi prebojev in dela, ki jih je potrebno opraviti, pa niso zajeta v popisu</t>
  </si>
  <si>
    <t>Pripravljalna dela, zarisovanje, tlačna preizkušnja, izpiranje cevovodov, polnitev sistema s svežo vodo preko omehčevalne naprave (omehčevalno mobilno napravo priskrbi izvajalec), izdelava sheme postaje in obratovalnih navodil vključno z namestitvijo v prostoru podpostaje, napisnih tablic in napisov na vratih podpostaje</t>
  </si>
  <si>
    <t>Barvne in pisne oznake na cevovodih, razdelilcu in zbiralniku, označitev vseh črpalk, zapornih, ter regulacijskih elementov, regulatorjev, pokrivno barvanje ročic armatur</t>
  </si>
  <si>
    <t xml:space="preserve">Antivibracijska podloga toplotnega agregata </t>
  </si>
  <si>
    <t>Izdelava PID dokumentacije.</t>
  </si>
  <si>
    <t>Preizkusno obratovanje z regulacijo sistema ogrevanja, nastavitev ustreznih količin pretokov ogrevalnega medija, meritve pretokov, predaja atestov vgrajenih materialov, garancijskih listin</t>
  </si>
  <si>
    <t>v sklopu priprave dela za izvedbo ter potrjevanje le teh pri nadzoru in projektantu in za idelavo PID dokumentacije.</t>
  </si>
  <si>
    <t xml:space="preserve">Razna nepredvidena dela, ki jih je potrebno opraviti,  gradbena pomoč pri izdelavi prebojev in material, odobreno s strani nadzora in obračunano po analizi cen v skladu s kalkulativnimi elementi </t>
  </si>
  <si>
    <t>Pripravljalna dela, zarisovanje, tlačna preizkušnja, izdelava obratovalnih navodil, zaključna dela</t>
  </si>
  <si>
    <t>Izdelava PID dokumentacije</t>
  </si>
  <si>
    <t>Zavarovalni, transportni in splošni stroški</t>
  </si>
  <si>
    <t>Zunanja kompresorska enota</t>
  </si>
  <si>
    <t>kompaktne izvedbe z inverter kompresorjem,</t>
  </si>
  <si>
    <t>uparjalniki ter zračno hlajenimi kondenzatorji. Stroj je kompletne izvedbe z vsemi internimi</t>
  </si>
  <si>
    <t>cevmi in priključki za medij ter električno napeljavo, varnostno ter funkcijsko</t>
  </si>
  <si>
    <t>mikroprocesorsko avtomatiko, vključno z instrumenti za nadzor in kontrolo delovanja.</t>
  </si>
  <si>
    <t>Senzor in stikalo visokega tlaka, zaščita proti pregretju, preobremenitvi ventilatorja</t>
  </si>
  <si>
    <t>in previsokem toku. Elektronski ekspanzijski ventil (EEV).</t>
  </si>
  <si>
    <t>Avtomatska regulacija je mikroprocesorska, programska, z regulacijo vsake notranje enote</t>
  </si>
  <si>
    <t>posebej z lastnim režimom delovanja. Vsebuje avtomatsko tipalo z avtomatiko za</t>
  </si>
  <si>
    <t>preprečevanje zamrzovanje uparjalnikov.</t>
  </si>
  <si>
    <t>Funkcija neprekinjenega ogrevanja.</t>
  </si>
  <si>
    <t>Možnost dvojnega zaznavanja ter delovanje na podlagi temperature in vlage.</t>
  </si>
  <si>
    <t xml:space="preserve">Enota omogoča vračanje odpadne toplote in se lahko izvede kot 2 ali 3 cevni sistem (HR). </t>
  </si>
  <si>
    <t>Električni priklop: 3F / 380~415V / 50Hz</t>
  </si>
  <si>
    <t>Območje delovanja: hlajenje od -15°do +48°C, gretje od -25° do +18°C</t>
  </si>
  <si>
    <t>Medij: R410A</t>
  </si>
  <si>
    <t>Dodatna oprema:</t>
  </si>
  <si>
    <t>- krmiljenje hladilnega kroga</t>
  </si>
  <si>
    <t>- krmiljenje preklopnega ventila</t>
  </si>
  <si>
    <t>- možnost daljinskega vklopa</t>
  </si>
  <si>
    <t>Notranja enota - Hydro kit</t>
  </si>
  <si>
    <t>Toplotne črpalke z ekspanzijskim ventilom in izmenjevalcem freon-voda. Notranja enota je priklopljena na freonski razvod toplotne črpalke na eni strani in na hladilno/ogrevalni razvod objekta.</t>
  </si>
  <si>
    <t>Notranja enota se dobavi s kompletno krmilno regulacijsko opremo in tipali. Regulacija je povezana na Zunanjo kompresorsko enoto.</t>
  </si>
  <si>
    <t>Ima vgrajen dodaten kompresor R134a.</t>
  </si>
  <si>
    <t>Tehnični podatki:</t>
  </si>
  <si>
    <t>Qgr=25,2 kW</t>
  </si>
  <si>
    <t>Priključna el. Moč: 5,0kW</t>
  </si>
  <si>
    <t>Električni priklop: 1F / 220~240V / 50Hz</t>
  </si>
  <si>
    <t>Napajalni kabel: 3C x CV4.0</t>
  </si>
  <si>
    <t>Komunikacijski kabel: 2C x CVV-SB 1.0~1.5</t>
  </si>
  <si>
    <t>Min. temperatura ogrevalne vode tmin=30°C</t>
  </si>
  <si>
    <t>Max. temperatura ogrevalne vode tmax=80°C</t>
  </si>
  <si>
    <t>Nazivni pretok vode znaša 36 l/min pri dp=20kPa</t>
  </si>
  <si>
    <t>Dimenzije 520x1.080x330 mm, teža 94kg</t>
  </si>
  <si>
    <t>(ustreza proizvod uvoznika in dobavitelja opreme IBLO d.o.o, LG Electronics tip ARNH08GK3A2 ali enakovredno)</t>
  </si>
  <si>
    <t>Bakrene cevi</t>
  </si>
  <si>
    <t>za povezavo med zunanjo in notranjimi enotami, vključno z bakrenimi fitingi za spajanje z mehkim lotanjem, materialom za lotanje in dodatkom za razrez</t>
  </si>
  <si>
    <t>Cu 9,52 mm</t>
  </si>
  <si>
    <t>Cu 22,20 mm</t>
  </si>
  <si>
    <t>Elektro signalni kabel</t>
  </si>
  <si>
    <t>za povezavo med zunanjimi in notranjimi napravami</t>
  </si>
  <si>
    <t>- 1,5 mm2 x 2 oklopljen kabel za signal</t>
  </si>
  <si>
    <t>- CVV-SB 1.0~1.5 x 2C</t>
  </si>
  <si>
    <t>Montaža zunanje enote</t>
  </si>
  <si>
    <t>postavitev naprave na predpripravljeno konstrukcijo</t>
  </si>
  <si>
    <t>dvig in postavitev enote na konstrukcijo</t>
  </si>
  <si>
    <t>povezovanje posameznih zunanjih modulov v celoto</t>
  </si>
  <si>
    <t>priklop Cu cevnih instalacij</t>
  </si>
  <si>
    <t>priklop elektro/signalnih instalacij</t>
  </si>
  <si>
    <t>priklop signalnega kabla na notranjo enoto</t>
  </si>
  <si>
    <t>priklop elektro kabla</t>
  </si>
  <si>
    <t>priklop signalnega kabla</t>
  </si>
  <si>
    <t>Montaža notranje enote Hydro kit</t>
  </si>
  <si>
    <t>Tesnostni preizkus cevovoda</t>
  </si>
  <si>
    <t>vključno z vakumiranjem in polnjenjem s hladivom</t>
  </si>
  <si>
    <t>Hladilno sredstvo R410A</t>
  </si>
  <si>
    <t>obračun po dejansko porabljenih količinah!</t>
  </si>
  <si>
    <t>Testiranje in zagon, s strani proizvajalca usposobljenega in pooblaščenega  podjetja</t>
  </si>
  <si>
    <t>- nastavitev parametrov delovanja</t>
  </si>
  <si>
    <t>- poskusni zagon in 24 urni nadzor delovanja</t>
  </si>
  <si>
    <t>- poučevanje osebja</t>
  </si>
  <si>
    <t>Podstavki iz profilnega železa za montažo zunanjih hladilnih enot, antikorozijsko zaščiten z dvakratnim premazom temeljne barve in dvakratnim finalnim opleskom bele barve vključno pritrdilni in pomožni material za montažo vključno delavniške risbe in izdelava konstrukcije</t>
  </si>
  <si>
    <t>Podstavki iz profilnega železa za montažo notranjih nisko in visoko temperaturnih grelnih enot (hydro kit), antikorozijsko zaščiten z dvakratnim premazom temeljne barve in dvakratnim finalnim opleskom bele barve vključno pritrdilni in pomožni material za montažo, vključno delavniške risbe in izdelava konstrukcije</t>
  </si>
  <si>
    <t>Vakumiranje freonske instalacije in izsuševanje s freonom 1 mbar, polnitev sistema s freonom, tlačni preiskus z dušikom</t>
  </si>
  <si>
    <t>Preizkusno obratovanje klima naprav, vregulacija avtomatike</t>
  </si>
  <si>
    <t>kot npr. REFLEX tip NG8</t>
  </si>
  <si>
    <t>Zaprta ekspanzijska posoda za ogrevanje V =8 l , predtlak 1,5 bar vključno pomožni material za montažo</t>
  </si>
  <si>
    <t>2287 ŽETALE</t>
  </si>
  <si>
    <t xml:space="preserve">ŽETALE 4 </t>
  </si>
  <si>
    <t>OBČINA ŽETALE</t>
  </si>
  <si>
    <t>VRTEC – PREUREDITEV SANITARNE VODE</t>
  </si>
  <si>
    <t>TEHNIČNA REŠITEV</t>
  </si>
  <si>
    <t>25029-18-SE/MK</t>
  </si>
  <si>
    <t>25029-18-SE/MK-5</t>
  </si>
  <si>
    <t>Bojler sanitarne tople vode, volumna V=500l, z velikopovršinskim toplotnim izmenjevalcem površine 6,0 m2 in  vključno z električnim grelcem moči Pel=5,0 kW, vključno eco skin izolacija (100 mm polistirola)  vključno ves pritrdilni, tesnilni in pomopžni material za montažo in montaža kot npr Austria Email HRS 500</t>
  </si>
  <si>
    <t>Pretočna  ekspanzijska posoda PN 10, V=800 l, z atestom za uporabo za pitno vodo, temperaturo 90 ⁰C, vključno pomožni material za montažo,</t>
  </si>
  <si>
    <t>Gumijasta cev, DN 15 dolžine 10m, z obojestranskim navojnim priključkom DN 20 in obešalom za na zid, vključno pomožni material za montažo</t>
  </si>
  <si>
    <t xml:space="preserve">Moč:  hlajenje 28,0 kW, gretje 31,5 kW
Moč (-16°C ): Gretje 20,0 kW </t>
  </si>
  <si>
    <t>Priključna električna moč: hlajenje 5,8 kW (35/27°C), gretje 5,92 kW (7/20°C)</t>
  </si>
  <si>
    <t xml:space="preserve">COP 5,69; </t>
  </si>
  <si>
    <t>Šumnost: 58,0 dB(A)</t>
  </si>
  <si>
    <t xml:space="preserve">Dimenzije: (930x1.690x760)x1 mm </t>
  </si>
  <si>
    <t>Teža: 198 kg</t>
  </si>
  <si>
    <t xml:space="preserve">1. NOTRANJI VODOVOD </t>
  </si>
  <si>
    <t>2.  TOPLOTNA ČRPALKA</t>
  </si>
  <si>
    <t xml:space="preserve">m2    </t>
  </si>
  <si>
    <t>BETONSKI PODSTAVEK ZA ZUNANJO ENOTO TČ</t>
  </si>
  <si>
    <t>Vgrajevanje gramoza pod temeljno ploščo podstavka za toplotno črpalko v deb 20 cm s kompimiranjem</t>
  </si>
  <si>
    <t>Dobava in vgrajevanje podložnega betona pod temeljno ploščo za T.Č. v deb 6 cm, komplet vsa dela in prevozi</t>
  </si>
  <si>
    <t>Dobava in izdelava opaža temeljne plošče za TČ., komplet vsa dela in prevozi</t>
  </si>
  <si>
    <t>Dobava  in polaganje armature v podstavek - temeljna  plošča za TČ, komplet vsa dela in prevozi</t>
  </si>
  <si>
    <t>Dobava in vgrajevanje betona MB 25/30 v temeljno ploščo za T.Č. v deb 30 cm, komplet vsa dela in prevozi</t>
  </si>
  <si>
    <t>Dobava in montaža zaščitne ograje okrog zunanje enote TČ s pripadajočimi nosilnimi stebri. Ograja višine 2m in dolžine 11 metrov, vključno z vrati in ključavnico, vključno potrebni beton za postavitev stebrov ter ves potrebni material za montažo.</t>
  </si>
  <si>
    <t>(ustreza proizvod uvoznika in dobavitelja opreme IBLO d.o.o,  LG Electronics tip ARUM100LTE5 ali enakovredno)</t>
  </si>
  <si>
    <t>v višini 3% (od pozicije 1 do zadnje)</t>
  </si>
  <si>
    <t>v višini 3% (od pozicije 1 do zadnje pozicije)</t>
  </si>
  <si>
    <t>NAČRT ELEKTRIČNIH INSTALACIJ IN ELEKTRIČNE OPREME</t>
  </si>
  <si>
    <t>25029-18-SE/MK-4</t>
  </si>
  <si>
    <t>MAPA 4</t>
  </si>
  <si>
    <t>PROJEKTANTSKI POPIS S STROŠKOVNO OCENO</t>
  </si>
  <si>
    <t>REKAPITULACIJA</t>
  </si>
  <si>
    <t>A.</t>
  </si>
  <si>
    <t xml:space="preserve">Elektro omare  </t>
  </si>
  <si>
    <t>B.</t>
  </si>
  <si>
    <t>Elektrifikacija in zagon strojno tehnološke opreme</t>
  </si>
  <si>
    <t>C.</t>
  </si>
  <si>
    <t>Ozemljitve</t>
  </si>
  <si>
    <t>D.</t>
  </si>
  <si>
    <t>Meritve, poročila</t>
  </si>
  <si>
    <t>E.</t>
  </si>
  <si>
    <t>Komunikacije za potrebe tehnološke opreme za navezavo na Ethernet - opcija</t>
  </si>
  <si>
    <t>F..</t>
  </si>
  <si>
    <t>Nepredvideno (A-C)</t>
  </si>
  <si>
    <t>G.</t>
  </si>
  <si>
    <t>Drobni material A-C)</t>
  </si>
  <si>
    <t>H.</t>
  </si>
  <si>
    <t>Transport (A-C)</t>
  </si>
  <si>
    <t>I.</t>
  </si>
  <si>
    <t>Projekt izvedenih del</t>
  </si>
  <si>
    <t>kmpl</t>
  </si>
  <si>
    <t>J.</t>
  </si>
  <si>
    <t>Elektro Nadzor</t>
  </si>
  <si>
    <t>K.</t>
  </si>
  <si>
    <t>Projektantski nadzor</t>
  </si>
  <si>
    <t>Skupaj elektroinstalacije:</t>
  </si>
  <si>
    <t>DDV</t>
  </si>
  <si>
    <t>Skupaj z DDV</t>
  </si>
  <si>
    <t>Elektro omare</t>
  </si>
  <si>
    <t>1.</t>
  </si>
  <si>
    <t>Razdelilnik tehnologije RTP-1</t>
  </si>
  <si>
    <t xml:space="preserve">Vgradna omara, dimenzij </t>
  </si>
  <si>
    <t>Prostostoječa omara, dimenzij 800x400x250 mm, Schrack KS 2 vrata/IP55/RAL7035, z vgrajeno opremo</t>
  </si>
  <si>
    <t>3p, prenapetostni odvodnik ETITEC B 275 - klasa II</t>
  </si>
  <si>
    <t>kon</t>
  </si>
  <si>
    <t>Glavno stikalo - Kompaktno bremensko ločilno stikala CLB, ETI - 400VAC/25A-3P</t>
  </si>
  <si>
    <t>RCD zaščitno stikalo na diferenčni tok, ETI tip EFI-4 / 40/0,3A</t>
  </si>
  <si>
    <t>varovalke ETI, avtomatske 220VAC/380VAC</t>
  </si>
  <si>
    <t>3 p,20 A</t>
  </si>
  <si>
    <t>3 p, 16 A</t>
  </si>
  <si>
    <t>1 p, 16 A</t>
  </si>
  <si>
    <t>1 p, 10 A</t>
  </si>
  <si>
    <t>1 p, 6 A</t>
  </si>
  <si>
    <t>Motorne zaščite</t>
  </si>
  <si>
    <t>1p, 0,5 A-2A, 220VAC, vključno pomožni kontak 2-NC</t>
  </si>
  <si>
    <t>Stikala</t>
  </si>
  <si>
    <t>Stikalo 3 polno tropoložajno preklopno stikalo, 20A/240VAC, kot T3-3-8212/E - EATON ali 4G 10 53 - Končar ali enakovredno</t>
  </si>
  <si>
    <t>Kontaktorji, releji</t>
  </si>
  <si>
    <t>Kontaktor 3P-220VAC/40A, Schrack (navitje 24VAC)</t>
  </si>
  <si>
    <t>Kontaktor 1P-220VAC/16A, Schrack (navitje 24VAC)</t>
  </si>
  <si>
    <t>Natične enote za kontaktor 1xNO / 1xNC, 220VAC/10A,  Schrack</t>
  </si>
  <si>
    <t>Pomožni rele TRP 220VAC/10A - 4x NO/NC vključno podnožje</t>
  </si>
  <si>
    <t>Transformator 220V/24V-100W, vključno usmernika 24~/24V= / 100W</t>
  </si>
  <si>
    <t>Signalna svetilka 220VAC</t>
  </si>
  <si>
    <t>rdeča</t>
  </si>
  <si>
    <t>zelena</t>
  </si>
  <si>
    <t>Vezni material, instalacisjki kanali, N+PE zbiralka, Cu zbiralke, vrstne sponke, uvodnice, oznake, nalepke,</t>
  </si>
  <si>
    <t>Skupaj</t>
  </si>
  <si>
    <t>2.</t>
  </si>
  <si>
    <t>Izenačitev potencialov</t>
  </si>
  <si>
    <t>Omarica za izenačitev potencialov GIP, DIP dim. 380x380x210 mm, RITTAL, tip AE 1380600, vključno Cu zbiralka dim. 40x3 mm, l = 300 mm, spojni in vijačni material</t>
  </si>
  <si>
    <t>kabelske police nad spuščenim stropom</t>
  </si>
  <si>
    <t>PK 100</t>
  </si>
  <si>
    <t>Cevi zaščitne, gibljive, TBF, položene</t>
  </si>
  <si>
    <t>v beton ali podometno</t>
  </si>
  <si>
    <t>fi 23 mm</t>
  </si>
  <si>
    <t>fi 16 mm</t>
  </si>
  <si>
    <t>3.</t>
  </si>
  <si>
    <t>Kabli, položeni delno podomet, delno</t>
  </si>
  <si>
    <t>v zaščitne cevi, delno v kabelskih policah</t>
  </si>
  <si>
    <t>NYY-J  5x10 mm2</t>
  </si>
  <si>
    <t>NYY-J  5x4 mm2</t>
  </si>
  <si>
    <t>NYM-J  5x2,5 mm2</t>
  </si>
  <si>
    <t>NYM-J  5x1,5 mm2</t>
  </si>
  <si>
    <t>NYM-J  3x2,5 mm2</t>
  </si>
  <si>
    <t>NYM-J  4x1,5 mm2</t>
  </si>
  <si>
    <t>NYM-J  4x2,5 mm2</t>
  </si>
  <si>
    <t>NYM-J  3x1,5 mm2</t>
  </si>
  <si>
    <t>H07V-U 1 x 16 mm2 - ozemljitve</t>
  </si>
  <si>
    <t>H07V-U 1 x 6 mm2 - ozemljitve</t>
  </si>
  <si>
    <t>Liycy 4x2x0,75 mm2 - z opletom (za senzoriko)</t>
  </si>
  <si>
    <t xml:space="preserve">FTP cat.7 4x2x0,6 mm za komunikjacijske povezave </t>
  </si>
  <si>
    <t>Vtičnice,  bele barve, Schrack</t>
  </si>
  <si>
    <t>nadometna, s pokrovom, 3 faz, 16 A</t>
  </si>
  <si>
    <t>nadometna, s pokrovom, 1 faz, 16 A</t>
  </si>
  <si>
    <t>Fiksni priključki, 5 p</t>
  </si>
  <si>
    <t>Vrstne sponke, dvoredne, p12 (1,5 do 16 mm2)</t>
  </si>
  <si>
    <t>7.</t>
  </si>
  <si>
    <t>Izvedba priklopov naprav in opreme, komplet z uvodnicami (kot so: TČ, el, grelniki v bojlerjih, obtočne črpalke...) na predpripravljene napajalno regulaciojske tokokroge, razvidne iz shem razdelilnikov</t>
  </si>
  <si>
    <t>8.</t>
  </si>
  <si>
    <t>Izvedba zagonov, nastavitev strojne opreme in vreguliranje kompletne tehnološke opreme - ogrevanja sanitarne vode</t>
  </si>
  <si>
    <t>9.</t>
  </si>
  <si>
    <t>Razna pomožna gradbena dela, preboji,</t>
  </si>
  <si>
    <t>vrtanje popravila zidu</t>
  </si>
  <si>
    <t>Valjanec INOX 30x3 mm za ozemljitev zunanje ograje ob zunanji enoti toplotne črpalke, HERMI</t>
  </si>
  <si>
    <t>Križni vijačni in varjeni spoji - INOX</t>
  </si>
  <si>
    <t>Izolirni strelovodni sistem - lovilna palica višine višine 2 m, vključno podstavkom in izolativnimi oporami, postavljena minimalno 1 m od ščitene naprave in navezavo na ozenljitev, kot naprimer HERMI</t>
  </si>
  <si>
    <t>Izredne meritve ozemljitve</t>
  </si>
  <si>
    <t>Meritve jakočnih instalacij, vključno izdajo potrdila za razdelilnik RTP-1</t>
  </si>
  <si>
    <t>Meritve šibkočnih instalacij,  vključno izdajo potrdila (regulacijski tokokrogi)</t>
  </si>
  <si>
    <t>Wi-Fi dostopna tpčka Acess Point - 802.3af, Ubiquiti tip: UniFi UAP PRO 450 Mbps AP/Hotspot 2.4/5Ghz MiMo - za eventuelno širitev omrežja žično - brezžično - žično (ena enota se namesti ob komunikacijski omari v pritličju, deuga ob tehnološki opremi v podpostaji)</t>
  </si>
  <si>
    <t>Priklop, komfiguracija in testni zagon komunikacijskega omrežja</t>
  </si>
  <si>
    <t>SKUPNA REKAPITULACIJA</t>
  </si>
  <si>
    <t>A:</t>
  </si>
  <si>
    <t>Strojne instalacije</t>
  </si>
  <si>
    <t>Elektroinstalacije</t>
  </si>
  <si>
    <t>skupaj:</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</si>
</sst>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_-* #,##0.00\ _S_I_T_-;\-* #,##0.00\ _S_I_T_-;_-* &quot;-&quot;??\ _S_I_T_-;_-@_-"/>
    <numFmt numFmtId="166" formatCode="#,##0.00\ [$€-1]"/>
    <numFmt numFmtId="167" formatCode="#,##0.00\ _S_I_T"/>
    <numFmt numFmtId="168" formatCode="#,##0.00\ _€"/>
    <numFmt numFmtId="169" formatCode="#,##0.0"/>
    <numFmt numFmtId="170" formatCode="#,##0.00\ &quot;€&quot;"/>
    <numFmt numFmtId="171" formatCode="0.0%"/>
  </numFmts>
  <fonts count="56">
    <font>
      <sz val="10"/>
      <name val="Arial CE"/>
      <family val="0"/>
    </font>
    <font>
      <sz val="11"/>
      <color indexed="8"/>
      <name val="Calibri"/>
      <family val="2"/>
    </font>
    <font>
      <b/>
      <sz val="10"/>
      <name val="Arial"/>
      <family val="2"/>
    </font>
    <font>
      <sz val="10"/>
      <name val="Arial"/>
      <family val="2"/>
    </font>
    <font>
      <sz val="10"/>
      <name val="Times New Roman"/>
      <family val="1"/>
    </font>
    <font>
      <sz val="12"/>
      <name val="Times New Roman"/>
      <family val="1"/>
    </font>
    <font>
      <sz val="12"/>
      <name val="Courier"/>
      <family val="1"/>
    </font>
    <font>
      <sz val="10"/>
      <name val="Times New Roman CE"/>
      <family val="1"/>
    </font>
    <font>
      <sz val="8"/>
      <name val="Arial CE"/>
      <family val="2"/>
    </font>
    <font>
      <b/>
      <u val="single"/>
      <sz val="10"/>
      <name val="Arial"/>
      <family val="2"/>
    </font>
    <font>
      <b/>
      <i/>
      <u val="single"/>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Arial"/>
      <family val="2"/>
    </font>
    <font>
      <sz val="10"/>
      <color indexed="9"/>
      <name val="Arial"/>
      <family val="2"/>
    </font>
    <font>
      <b/>
      <sz val="10"/>
      <color indexed="9"/>
      <name val="Arial"/>
      <family val="2"/>
    </font>
    <font>
      <sz val="10"/>
      <color indexed="9"/>
      <name val="Arial CE"/>
      <family val="2"/>
    </font>
    <font>
      <sz val="10"/>
      <color indexed="55"/>
      <name val="Arial"/>
      <family val="2"/>
    </font>
    <font>
      <b/>
      <sz val="10"/>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rgb="FFFF0000"/>
      <name val="Arial"/>
      <family val="2"/>
    </font>
    <font>
      <sz val="10"/>
      <color theme="0"/>
      <name val="Arial"/>
      <family val="2"/>
    </font>
    <font>
      <b/>
      <sz val="10"/>
      <color theme="0"/>
      <name val="Arial"/>
      <family val="2"/>
    </font>
    <font>
      <sz val="10"/>
      <color theme="0"/>
      <name val="Arial CE"/>
      <family val="2"/>
    </font>
    <font>
      <sz val="10"/>
      <color theme="0" tint="-0.3499799966812134"/>
      <name val="Arial"/>
      <family val="2"/>
    </font>
    <font>
      <b/>
      <sz val="10"/>
      <color theme="0" tint="-0.3499799966812134"/>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1" fillId="0" borderId="0">
      <alignment/>
      <protection/>
    </xf>
    <xf numFmtId="0" fontId="1" fillId="0" borderId="0">
      <alignment/>
      <protection/>
    </xf>
    <xf numFmtId="0" fontId="36" fillId="21"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 fillId="0" borderId="0">
      <alignment/>
      <protection/>
    </xf>
    <xf numFmtId="0" fontId="3" fillId="0" borderId="0">
      <alignment/>
      <protection/>
    </xf>
    <xf numFmtId="0" fontId="0" fillId="0" borderId="0">
      <alignment/>
      <protection/>
    </xf>
    <xf numFmtId="0" fontId="3" fillId="0" borderId="0">
      <alignment/>
      <protection/>
    </xf>
    <xf numFmtId="0" fontId="3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33" fillId="0" borderId="0">
      <alignment/>
      <protection/>
    </xf>
    <xf numFmtId="0" fontId="3" fillId="0" borderId="0">
      <alignment/>
      <protection/>
    </xf>
    <xf numFmtId="0" fontId="33" fillId="0" borderId="0">
      <alignment/>
      <protection/>
    </xf>
    <xf numFmtId="0" fontId="3" fillId="0" borderId="0">
      <alignment/>
      <protection/>
    </xf>
    <xf numFmtId="0" fontId="0" fillId="0" borderId="0">
      <alignment/>
      <protection/>
    </xf>
    <xf numFmtId="0" fontId="41" fillId="22" borderId="0" applyNumberFormat="0" applyBorder="0" applyAlignment="0" applyProtection="0"/>
    <xf numFmtId="0" fontId="7" fillId="0" borderId="0">
      <alignment/>
      <protection/>
    </xf>
    <xf numFmtId="9" fontId="0" fillId="0" borderId="0" applyFont="0" applyFill="0" applyBorder="0" applyAlignment="0" applyProtection="0"/>
    <xf numFmtId="9" fontId="3" fillId="0" borderId="0" applyFont="0" applyFill="0" applyBorder="0" applyAlignment="0" applyProtection="0"/>
    <xf numFmtId="0" fontId="0" fillId="23" borderId="5"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4" fillId="0" borderId="6" applyNumberFormat="0" applyFill="0" applyAlignment="0" applyProtection="0"/>
    <xf numFmtId="0" fontId="45" fillId="30" borderId="7" applyNumberFormat="0" applyAlignment="0" applyProtection="0"/>
    <xf numFmtId="0" fontId="46" fillId="21" borderId="8" applyNumberFormat="0" applyAlignment="0" applyProtection="0"/>
    <xf numFmtId="0" fontId="47" fillId="31" borderId="0" applyNumberFormat="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0" fontId="48" fillId="32" borderId="8" applyNumberFormat="0" applyAlignment="0" applyProtection="0"/>
    <xf numFmtId="0" fontId="49" fillId="0" borderId="9" applyNumberFormat="0" applyFill="0" applyAlignment="0" applyProtection="0"/>
  </cellStyleXfs>
  <cellXfs count="167">
    <xf numFmtId="0" fontId="0" fillId="0" borderId="0" xfId="0" applyAlignment="1">
      <alignment/>
    </xf>
    <xf numFmtId="0" fontId="3" fillId="0" borderId="0" xfId="52" applyFont="1" applyFill="1" applyBorder="1" applyAlignment="1">
      <alignment vertical="center"/>
      <protection/>
    </xf>
    <xf numFmtId="2" fontId="3" fillId="0" borderId="0" xfId="52" applyNumberFormat="1" applyFont="1" applyBorder="1" applyAlignment="1">
      <alignment horizontal="right" wrapText="1"/>
      <protection/>
    </xf>
    <xf numFmtId="0" fontId="2" fillId="0" borderId="0" xfId="52" applyFont="1" applyFill="1" applyBorder="1" applyAlignment="1">
      <alignment vertical="center" wrapText="1"/>
      <protection/>
    </xf>
    <xf numFmtId="0" fontId="2" fillId="0" borderId="0" xfId="52" applyFont="1" applyFill="1" applyBorder="1" applyAlignment="1">
      <alignment vertical="center"/>
      <protection/>
    </xf>
    <xf numFmtId="0" fontId="2" fillId="0" borderId="0" xfId="52" applyFont="1" applyFill="1" applyBorder="1" applyAlignment="1" applyProtection="1">
      <alignment horizontal="center" vertical="top" wrapText="1"/>
      <protection/>
    </xf>
    <xf numFmtId="0" fontId="3" fillId="0" borderId="0" xfId="52" applyFont="1" applyFill="1" applyBorder="1" applyAlignment="1">
      <alignment horizontal="left" wrapText="1"/>
      <protection/>
    </xf>
    <xf numFmtId="167" fontId="3" fillId="0" borderId="0" xfId="52" applyNumberFormat="1" applyFont="1" applyBorder="1" applyAlignment="1">
      <alignment horizontal="center" wrapText="1"/>
      <protection/>
    </xf>
    <xf numFmtId="168" fontId="3" fillId="0" borderId="0" xfId="52" applyNumberFormat="1" applyFont="1" applyFill="1" applyBorder="1" applyAlignment="1">
      <alignment/>
      <protection/>
    </xf>
    <xf numFmtId="0" fontId="2" fillId="0" borderId="0" xfId="52" applyFont="1" applyBorder="1" applyAlignment="1">
      <alignment vertical="top" wrapText="1"/>
      <protection/>
    </xf>
    <xf numFmtId="0" fontId="3" fillId="0" borderId="0" xfId="52" applyFont="1" applyBorder="1">
      <alignment/>
      <protection/>
    </xf>
    <xf numFmtId="0" fontId="2" fillId="0" borderId="0" xfId="52" applyFont="1" applyBorder="1" applyAlignment="1">
      <alignment horizontal="left" vertical="top" wrapText="1"/>
      <protection/>
    </xf>
    <xf numFmtId="0" fontId="2" fillId="0" borderId="0" xfId="52" applyFont="1" applyFill="1" applyBorder="1" applyAlignment="1">
      <alignment horizontal="right" vertical="center" wrapText="1"/>
      <protection/>
    </xf>
    <xf numFmtId="0" fontId="2" fillId="0" borderId="0" xfId="52" applyFont="1" applyFill="1" applyBorder="1" applyAlignment="1">
      <alignment horizontal="justify" wrapText="1"/>
      <protection/>
    </xf>
    <xf numFmtId="0" fontId="2" fillId="0" borderId="0" xfId="52" applyFont="1" applyFill="1" applyBorder="1" applyAlignment="1">
      <alignment horizontal="justify" vertical="top" wrapText="1"/>
      <protection/>
    </xf>
    <xf numFmtId="0" fontId="3" fillId="0" borderId="0" xfId="52" applyFont="1" applyFill="1" applyBorder="1" applyAlignment="1">
      <alignment horizontal="justify" vertical="top" wrapText="1"/>
      <protection/>
    </xf>
    <xf numFmtId="0" fontId="3" fillId="0" borderId="0" xfId="52" applyFont="1" applyBorder="1" applyAlignment="1">
      <alignment horizontal="justify" vertical="top"/>
      <protection/>
    </xf>
    <xf numFmtId="0" fontId="3" fillId="0" borderId="0" xfId="52" applyFont="1" applyFill="1" applyBorder="1" applyAlignment="1">
      <alignment vertical="top" wrapText="1"/>
      <protection/>
    </xf>
    <xf numFmtId="0" fontId="3" fillId="0" borderId="0" xfId="52" applyFont="1" applyBorder="1" applyAlignment="1">
      <alignment horizontal="left" vertical="top" wrapText="1"/>
      <protection/>
    </xf>
    <xf numFmtId="2" fontId="3" fillId="0" borderId="0" xfId="52" applyNumberFormat="1" applyFont="1" applyBorder="1" applyAlignment="1">
      <alignment horizontal="left" vertical="center"/>
      <protection/>
    </xf>
    <xf numFmtId="2" fontId="3" fillId="0" borderId="0" xfId="52" applyNumberFormat="1" applyFont="1" applyBorder="1" applyAlignment="1">
      <alignment horizontal="center" wrapText="1"/>
      <protection/>
    </xf>
    <xf numFmtId="0" fontId="3" fillId="0" borderId="0" xfId="52" applyFont="1" applyBorder="1" applyAlignment="1">
      <alignment/>
      <protection/>
    </xf>
    <xf numFmtId="166" fontId="3" fillId="0" borderId="0" xfId="52" applyNumberFormat="1" applyFont="1" applyBorder="1" applyAlignment="1">
      <alignment horizontal="right"/>
      <protection/>
    </xf>
    <xf numFmtId="0" fontId="3" fillId="0" borderId="0" xfId="52" applyFont="1" applyFill="1" applyBorder="1">
      <alignment/>
      <protection/>
    </xf>
    <xf numFmtId="4" fontId="3" fillId="0" borderId="0" xfId="52" applyNumberFormat="1" applyFont="1" applyBorder="1" applyAlignment="1">
      <alignment horizontal="right"/>
      <protection/>
    </xf>
    <xf numFmtId="0" fontId="3" fillId="0" borderId="0" xfId="52" applyFont="1" applyBorder="1" applyAlignment="1">
      <alignment horizontal="right"/>
      <protection/>
    </xf>
    <xf numFmtId="0" fontId="3" fillId="0" borderId="0" xfId="52" applyFont="1" applyBorder="1" applyAlignment="1">
      <alignment horizontal="right" vertical="top"/>
      <protection/>
    </xf>
    <xf numFmtId="0" fontId="3" fillId="0" borderId="0" xfId="52" applyFont="1" applyBorder="1" applyAlignment="1">
      <alignment vertical="top" wrapText="1"/>
      <protection/>
    </xf>
    <xf numFmtId="0" fontId="3" fillId="0" borderId="0" xfId="52" applyFont="1" applyFill="1" applyBorder="1" applyAlignment="1">
      <alignment vertical="center" wrapText="1"/>
      <protection/>
    </xf>
    <xf numFmtId="0" fontId="3" fillId="0" borderId="0" xfId="52" applyFont="1" applyBorder="1" applyAlignment="1">
      <alignment vertical="top"/>
      <protection/>
    </xf>
    <xf numFmtId="0" fontId="2" fillId="0" borderId="0" xfId="52" applyFont="1" applyBorder="1" applyAlignment="1">
      <alignment horizontal="justify" vertical="top" wrapText="1"/>
      <protection/>
    </xf>
    <xf numFmtId="0" fontId="2" fillId="0" borderId="0" xfId="52" applyFont="1" applyBorder="1" applyAlignment="1">
      <alignment horizontal="justify" wrapText="1"/>
      <protection/>
    </xf>
    <xf numFmtId="0" fontId="2" fillId="0" borderId="0" xfId="52" applyFont="1" applyBorder="1" applyAlignment="1">
      <alignment horizontal="justify" vertical="top"/>
      <protection/>
    </xf>
    <xf numFmtId="168" fontId="3" fillId="0" borderId="0" xfId="52" applyNumberFormat="1" applyFont="1" applyBorder="1" applyAlignment="1">
      <alignment horizontal="right"/>
      <protection/>
    </xf>
    <xf numFmtId="2" fontId="3" fillId="0" borderId="10" xfId="52" applyNumberFormat="1" applyFont="1" applyBorder="1" applyAlignment="1">
      <alignment horizontal="right" wrapText="1"/>
      <protection/>
    </xf>
    <xf numFmtId="0" fontId="3" fillId="0" borderId="10" xfId="52" applyFont="1" applyFill="1" applyBorder="1" applyAlignment="1">
      <alignment horizontal="left" wrapText="1"/>
      <protection/>
    </xf>
    <xf numFmtId="167" fontId="3" fillId="0" borderId="10" xfId="52" applyNumberFormat="1" applyFont="1" applyBorder="1" applyAlignment="1">
      <alignment horizontal="center" wrapText="1"/>
      <protection/>
    </xf>
    <xf numFmtId="168" fontId="2" fillId="0" borderId="0" xfId="52" applyNumberFormat="1" applyFont="1" applyFill="1" applyBorder="1" applyAlignment="1">
      <alignment/>
      <protection/>
    </xf>
    <xf numFmtId="0" fontId="3" fillId="0" borderId="0" xfId="52" applyFont="1" applyBorder="1" applyAlignment="1">
      <alignment horizontal="justify" vertical="top" wrapText="1"/>
      <protection/>
    </xf>
    <xf numFmtId="168" fontId="3" fillId="0" borderId="0" xfId="52" applyNumberFormat="1" applyFont="1" applyFill="1" applyBorder="1" applyAlignment="1">
      <alignment vertical="center"/>
      <protection/>
    </xf>
    <xf numFmtId="0" fontId="3" fillId="0" borderId="0" xfId="52" applyFont="1" applyFill="1" applyBorder="1" applyAlignment="1" applyProtection="1">
      <alignment horizontal="center" vertical="top" wrapText="1"/>
      <protection/>
    </xf>
    <xf numFmtId="0" fontId="3" fillId="0" borderId="0" xfId="52" applyFont="1" applyBorder="1" applyAlignment="1">
      <alignment horizontal="justify" vertical="top" wrapText="1"/>
      <protection/>
    </xf>
    <xf numFmtId="2" fontId="3" fillId="0" borderId="0" xfId="52" applyNumberFormat="1" applyFont="1" applyBorder="1" applyAlignment="1">
      <alignment horizontal="right" wrapText="1"/>
      <protection/>
    </xf>
    <xf numFmtId="0" fontId="3" fillId="0" borderId="0" xfId="52" applyFont="1" applyFill="1" applyBorder="1" applyAlignment="1">
      <alignment horizontal="left" wrapText="1"/>
      <protection/>
    </xf>
    <xf numFmtId="167" fontId="3" fillId="0" borderId="0" xfId="52" applyNumberFormat="1" applyFont="1" applyBorder="1" applyAlignment="1">
      <alignment horizontal="center" wrapText="1"/>
      <protection/>
    </xf>
    <xf numFmtId="0" fontId="3" fillId="0" borderId="0" xfId="52" applyFont="1" applyBorder="1">
      <alignment/>
      <protection/>
    </xf>
    <xf numFmtId="168" fontId="3" fillId="0" borderId="0" xfId="52" applyNumberFormat="1" applyFont="1" applyBorder="1" applyAlignment="1">
      <alignment horizontal="right"/>
      <protection/>
    </xf>
    <xf numFmtId="0" fontId="3" fillId="0" borderId="0" xfId="34" applyNumberFormat="1" applyFont="1" applyBorder="1" applyAlignment="1">
      <alignment wrapText="1"/>
      <protection/>
    </xf>
    <xf numFmtId="49" fontId="8" fillId="0" borderId="0" xfId="0" applyNumberFormat="1" applyFont="1" applyFill="1" applyAlignment="1">
      <alignment horizontal="right" vertical="top"/>
    </xf>
    <xf numFmtId="0" fontId="8" fillId="0" borderId="0" xfId="0" applyFont="1" applyFill="1" applyAlignment="1">
      <alignment horizontal="justify" vertical="top" wrapText="1"/>
    </xf>
    <xf numFmtId="4" fontId="8" fillId="0" borderId="0" xfId="0" applyNumberFormat="1" applyFont="1" applyFill="1" applyAlignment="1" applyProtection="1">
      <alignment horizontal="right" vertical="top"/>
      <protection locked="0"/>
    </xf>
    <xf numFmtId="0" fontId="8"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3" fillId="0" borderId="0" xfId="0" applyFont="1" applyAlignment="1">
      <alignment vertical="top"/>
    </xf>
    <xf numFmtId="0" fontId="3" fillId="0" borderId="0" xfId="34" applyFont="1" applyAlignment="1">
      <alignment wrapText="1"/>
      <protection/>
    </xf>
    <xf numFmtId="0" fontId="3" fillId="0" borderId="0" xfId="0" applyFont="1" applyAlignment="1">
      <alignment horizontal="center"/>
    </xf>
    <xf numFmtId="1" fontId="3" fillId="0" borderId="0" xfId="0" applyNumberFormat="1" applyFont="1" applyAlignment="1">
      <alignment horizontal="center"/>
    </xf>
    <xf numFmtId="4" fontId="3" fillId="0" borderId="0" xfId="0" applyNumberFormat="1" applyFont="1" applyAlignment="1">
      <alignment horizontal="right"/>
    </xf>
    <xf numFmtId="0" fontId="3" fillId="0" borderId="0" xfId="0" applyFont="1" applyAlignment="1">
      <alignment/>
    </xf>
    <xf numFmtId="0" fontId="3" fillId="0" borderId="0" xfId="59" applyFont="1" applyAlignment="1">
      <alignment vertical="top"/>
      <protection/>
    </xf>
    <xf numFmtId="0" fontId="3" fillId="0" borderId="0" xfId="35" applyFont="1" applyFill="1" applyAlignment="1">
      <alignment wrapText="1"/>
      <protection/>
    </xf>
    <xf numFmtId="0" fontId="3" fillId="0" borderId="0" xfId="0" applyFont="1" applyFill="1" applyAlignment="1">
      <alignment vertical="top"/>
    </xf>
    <xf numFmtId="0" fontId="3" fillId="0" borderId="0" xfId="0" applyFont="1" applyAlignment="1">
      <alignment horizontal="center" wrapText="1"/>
    </xf>
    <xf numFmtId="1" fontId="3" fillId="0" borderId="0" xfId="0" applyNumberFormat="1" applyFont="1" applyAlignment="1">
      <alignment horizontal="center" wrapText="1"/>
    </xf>
    <xf numFmtId="0" fontId="3" fillId="0" borderId="0" xfId="0" applyFont="1" applyFill="1" applyAlignment="1">
      <alignment horizontal="center"/>
    </xf>
    <xf numFmtId="1" fontId="3" fillId="0" borderId="0" xfId="0" applyNumberFormat="1" applyFont="1" applyFill="1" applyAlignment="1">
      <alignment horizontal="center"/>
    </xf>
    <xf numFmtId="49" fontId="3" fillId="0" borderId="0" xfId="0" applyNumberFormat="1" applyFont="1" applyAlignment="1">
      <alignment vertical="top" wrapText="1"/>
    </xf>
    <xf numFmtId="0" fontId="3" fillId="0" borderId="0" xfId="0" applyNumberFormat="1" applyFont="1" applyAlignment="1">
      <alignment horizontal="center" wrapText="1"/>
    </xf>
    <xf numFmtId="49" fontId="3" fillId="0" borderId="0" xfId="0" applyNumberFormat="1" applyFont="1" applyAlignment="1">
      <alignment horizontal="center" wrapText="1"/>
    </xf>
    <xf numFmtId="0" fontId="3" fillId="0" borderId="0" xfId="34" applyFont="1" applyFill="1" applyAlignment="1">
      <alignment horizontal="left" wrapText="1"/>
      <protection/>
    </xf>
    <xf numFmtId="0" fontId="3" fillId="0" borderId="0" xfId="0" applyFont="1" applyBorder="1" applyAlignment="1">
      <alignment horizontal="left"/>
    </xf>
    <xf numFmtId="0" fontId="3" fillId="0" borderId="0" xfId="34" applyNumberFormat="1" applyFont="1" applyFill="1" applyBorder="1" applyAlignment="1">
      <alignment horizontal="center"/>
      <protection/>
    </xf>
    <xf numFmtId="0" fontId="3" fillId="0" borderId="0" xfId="34" applyFont="1" applyFill="1" applyBorder="1" applyAlignment="1">
      <alignment horizontal="center"/>
      <protection/>
    </xf>
    <xf numFmtId="0" fontId="3" fillId="0" borderId="0" xfId="34" applyFont="1" applyAlignment="1">
      <alignment horizontal="right"/>
      <protection/>
    </xf>
    <xf numFmtId="4" fontId="3" fillId="0" borderId="0" xfId="34" applyNumberFormat="1" applyFont="1" applyAlignment="1">
      <alignment horizontal="right"/>
      <protection/>
    </xf>
    <xf numFmtId="0" fontId="3" fillId="0" borderId="0" xfId="0" applyFont="1" applyBorder="1" applyAlignment="1">
      <alignment/>
    </xf>
    <xf numFmtId="0" fontId="3" fillId="0" borderId="0" xfId="34" applyFont="1" applyAlignment="1">
      <alignment horizontal="center"/>
      <protection/>
    </xf>
    <xf numFmtId="0" fontId="3" fillId="0" borderId="0" xfId="34" applyFont="1" applyFill="1" applyAlignment="1">
      <alignment horizontal="center" wrapText="1"/>
      <protection/>
    </xf>
    <xf numFmtId="0" fontId="3" fillId="0" borderId="0" xfId="34" applyFont="1" applyFill="1" applyAlignment="1">
      <alignment wrapText="1"/>
      <protection/>
    </xf>
    <xf numFmtId="0" fontId="3" fillId="0" borderId="0" xfId="34" applyNumberFormat="1" applyFont="1" applyFill="1" applyAlignment="1">
      <alignment horizontal="center"/>
      <protection/>
    </xf>
    <xf numFmtId="4" fontId="3" fillId="0" borderId="0" xfId="34" applyNumberFormat="1" applyFont="1" applyFill="1" applyAlignment="1">
      <alignment horizontal="right" wrapText="1"/>
      <protection/>
    </xf>
    <xf numFmtId="49" fontId="3" fillId="0" borderId="0" xfId="34" applyNumberFormat="1" applyFont="1" applyFill="1" applyAlignment="1">
      <alignment vertical="top"/>
      <protection/>
    </xf>
    <xf numFmtId="0" fontId="3" fillId="0" borderId="0" xfId="34" applyFont="1" applyFill="1" applyAlignment="1">
      <alignment horizontal="center"/>
      <protection/>
    </xf>
    <xf numFmtId="4" fontId="3" fillId="0" borderId="0" xfId="34" applyNumberFormat="1" applyFont="1" applyFill="1" applyAlignment="1">
      <alignment horizontal="right"/>
      <protection/>
    </xf>
    <xf numFmtId="0" fontId="3" fillId="0" borderId="0" xfId="0" applyFont="1" applyBorder="1" applyAlignment="1" quotePrefix="1">
      <alignment horizontal="left"/>
    </xf>
    <xf numFmtId="0" fontId="3" fillId="0" borderId="0" xfId="0" applyFont="1" applyAlignment="1">
      <alignment vertical="top" wrapText="1"/>
    </xf>
    <xf numFmtId="0" fontId="3" fillId="0" borderId="0" xfId="0" applyFont="1" applyFill="1" applyAlignment="1">
      <alignment horizontal="justify" vertical="top" wrapText="1"/>
    </xf>
    <xf numFmtId="0" fontId="3" fillId="0" borderId="0" xfId="0" applyFont="1" applyFill="1" applyAlignment="1" quotePrefix="1">
      <alignment vertical="top" wrapText="1"/>
    </xf>
    <xf numFmtId="0" fontId="3" fillId="0" borderId="0" xfId="0" applyFont="1" applyFill="1" applyAlignment="1">
      <alignment horizontal="left" vertical="top" wrapText="1"/>
    </xf>
    <xf numFmtId="0" fontId="3" fillId="0" borderId="0" xfId="0" applyFont="1" applyFill="1" applyAlignment="1">
      <alignment horizontal="center" wrapText="1"/>
    </xf>
    <xf numFmtId="3" fontId="3" fillId="0" borderId="0" xfId="0" applyNumberFormat="1" applyFont="1" applyFill="1" applyBorder="1" applyAlignment="1">
      <alignment horizontal="center" wrapText="1"/>
    </xf>
    <xf numFmtId="4" fontId="3" fillId="0" borderId="0" xfId="0" applyNumberFormat="1" applyFont="1" applyFill="1" applyAlignment="1">
      <alignment horizontal="right"/>
    </xf>
    <xf numFmtId="0" fontId="3" fillId="0" borderId="0" xfId="0" applyFont="1" applyFill="1" applyAlignment="1">
      <alignment/>
    </xf>
    <xf numFmtId="0" fontId="3" fillId="0" borderId="0" xfId="59" applyFont="1" applyFill="1" applyAlignment="1">
      <alignment vertical="top"/>
      <protection/>
    </xf>
    <xf numFmtId="169" fontId="3" fillId="0" borderId="0" xfId="0" applyNumberFormat="1" applyFont="1" applyFill="1" applyBorder="1" applyAlignment="1">
      <alignment horizontal="center" wrapText="1"/>
    </xf>
    <xf numFmtId="0" fontId="3" fillId="0" borderId="0" xfId="0" applyNumberFormat="1" applyFont="1" applyAlignment="1">
      <alignment wrapText="1"/>
    </xf>
    <xf numFmtId="0" fontId="3" fillId="0" borderId="0" xfId="0" applyNumberFormat="1" applyFont="1" applyAlignment="1" quotePrefix="1">
      <alignment wrapText="1"/>
    </xf>
    <xf numFmtId="0" fontId="3" fillId="0" borderId="0" xfId="52" applyFont="1" applyFill="1" applyBorder="1" applyAlignment="1">
      <alignment vertical="center"/>
      <protection/>
    </xf>
    <xf numFmtId="0" fontId="3" fillId="0" borderId="0" xfId="43" applyFont="1" applyFill="1" applyBorder="1" applyAlignment="1">
      <alignment horizontal="center" vertical="top"/>
      <protection/>
    </xf>
    <xf numFmtId="0" fontId="2" fillId="0" borderId="0" xfId="52" applyFont="1" applyFill="1" applyBorder="1" applyAlignment="1">
      <alignment vertical="center" wrapText="1"/>
      <protection/>
    </xf>
    <xf numFmtId="0" fontId="2" fillId="0" borderId="0" xfId="52" applyFont="1" applyFill="1" applyBorder="1" applyAlignment="1">
      <alignment vertical="center"/>
      <protection/>
    </xf>
    <xf numFmtId="170" fontId="3" fillId="0" borderId="0" xfId="43" applyNumberFormat="1" applyFont="1" applyFill="1" applyBorder="1" applyAlignment="1">
      <alignment horizontal="center" vertical="top"/>
      <protection/>
    </xf>
    <xf numFmtId="16" fontId="2" fillId="0" borderId="0" xfId="43" applyNumberFormat="1" applyFont="1" applyFill="1" applyBorder="1" applyAlignment="1">
      <alignment horizontal="center" vertical="top" wrapText="1"/>
      <protection/>
    </xf>
    <xf numFmtId="0" fontId="2" fillId="0" borderId="0" xfId="43" applyFont="1" applyFill="1" applyBorder="1" applyAlignment="1">
      <alignment horizontal="left" vertical="top"/>
      <protection/>
    </xf>
    <xf numFmtId="0" fontId="3" fillId="0" borderId="0" xfId="43" applyFont="1" applyFill="1" applyBorder="1" applyAlignment="1">
      <alignment horizontal="center" vertical="top" wrapText="1"/>
      <protection/>
    </xf>
    <xf numFmtId="170" fontId="3" fillId="0" borderId="0" xfId="43" applyNumberFormat="1" applyFont="1" applyFill="1" applyBorder="1" applyAlignment="1">
      <alignment horizontal="center" vertical="top" wrapText="1"/>
      <protection/>
    </xf>
    <xf numFmtId="0" fontId="2" fillId="0" borderId="0" xfId="43" applyFont="1" applyFill="1" applyBorder="1" applyAlignment="1">
      <alignment horizontal="center" vertical="top" wrapText="1"/>
      <protection/>
    </xf>
    <xf numFmtId="0" fontId="3" fillId="0" borderId="0" xfId="43" applyFont="1" applyFill="1" applyBorder="1" applyAlignment="1">
      <alignment horizontal="left" vertical="top" wrapText="1"/>
      <protection/>
    </xf>
    <xf numFmtId="0" fontId="2" fillId="0" borderId="0" xfId="43" applyFont="1" applyFill="1" applyBorder="1" applyAlignment="1">
      <alignment horizontal="left" vertical="top" wrapText="1"/>
      <protection/>
    </xf>
    <xf numFmtId="170" fontId="2" fillId="0" borderId="0" xfId="43" applyNumberFormat="1" applyFont="1" applyFill="1" applyBorder="1" applyAlignment="1">
      <alignment horizontal="center" vertical="top" wrapText="1"/>
      <protection/>
    </xf>
    <xf numFmtId="171" fontId="2" fillId="0" borderId="0" xfId="43" applyNumberFormat="1" applyFont="1" applyFill="1" applyBorder="1" applyAlignment="1">
      <alignment horizontal="center" vertical="top" wrapText="1"/>
      <protection/>
    </xf>
    <xf numFmtId="9" fontId="2" fillId="0" borderId="0" xfId="43" applyNumberFormat="1" applyFont="1" applyFill="1" applyBorder="1" applyAlignment="1">
      <alignment horizontal="center" vertical="top" wrapText="1"/>
      <protection/>
    </xf>
    <xf numFmtId="9" fontId="3" fillId="0" borderId="0" xfId="43" applyNumberFormat="1" applyFont="1" applyFill="1" applyBorder="1" applyAlignment="1">
      <alignment horizontal="center" vertical="top" wrapText="1"/>
      <protection/>
    </xf>
    <xf numFmtId="171" fontId="3" fillId="0" borderId="0" xfId="43" applyNumberFormat="1" applyFont="1" applyFill="1" applyBorder="1" applyAlignment="1">
      <alignment horizontal="center" vertical="top" wrapText="1"/>
      <protection/>
    </xf>
    <xf numFmtId="0" fontId="2" fillId="0" borderId="0" xfId="43" applyFont="1" applyFill="1" applyBorder="1" applyAlignment="1">
      <alignment horizontal="center" vertical="top"/>
      <protection/>
    </xf>
    <xf numFmtId="0" fontId="9" fillId="0" borderId="0" xfId="43" applyFont="1" applyFill="1" applyBorder="1" applyAlignment="1">
      <alignment horizontal="left" vertical="top" wrapText="1"/>
      <protection/>
    </xf>
    <xf numFmtId="1" fontId="3" fillId="0" borderId="0" xfId="43" applyNumberFormat="1" applyFont="1" applyFill="1" applyBorder="1" applyAlignment="1">
      <alignment horizontal="center" vertical="top" wrapText="1"/>
      <protection/>
    </xf>
    <xf numFmtId="1" fontId="3" fillId="0" borderId="0" xfId="43" applyNumberFormat="1" applyFont="1" applyFill="1" applyBorder="1" applyAlignment="1">
      <alignment horizontal="center" vertical="top"/>
      <protection/>
    </xf>
    <xf numFmtId="2" fontId="3" fillId="0" borderId="0" xfId="43" applyNumberFormat="1" applyFont="1" applyFill="1" applyBorder="1" applyAlignment="1">
      <alignment horizontal="center" vertical="top" wrapText="1"/>
      <protection/>
    </xf>
    <xf numFmtId="0" fontId="3" fillId="0" borderId="0" xfId="43" applyFont="1" applyFill="1" applyAlignment="1">
      <alignment horizontal="center" vertical="top" wrapText="1"/>
      <protection/>
    </xf>
    <xf numFmtId="0" fontId="3" fillId="0" borderId="0" xfId="43" applyFont="1" applyFill="1" applyAlignment="1">
      <alignment horizontal="left" vertical="top" wrapText="1"/>
      <protection/>
    </xf>
    <xf numFmtId="170" fontId="3" fillId="0" borderId="0" xfId="43" applyNumberFormat="1" applyFont="1" applyFill="1" applyAlignment="1">
      <alignment horizontal="center" vertical="top" wrapText="1"/>
      <protection/>
    </xf>
    <xf numFmtId="0" fontId="10" fillId="0" borderId="0" xfId="43" applyFont="1" applyFill="1" applyBorder="1" applyAlignment="1">
      <alignment horizontal="left" vertical="top" wrapText="1"/>
      <protection/>
    </xf>
    <xf numFmtId="49" fontId="2" fillId="0" borderId="0" xfId="57" applyNumberFormat="1" applyFont="1" applyAlignment="1">
      <alignment horizontal="center" vertical="top" wrapText="1"/>
      <protection/>
    </xf>
    <xf numFmtId="0" fontId="2" fillId="0" borderId="0" xfId="57" applyFont="1" applyAlignment="1">
      <alignment horizontal="left" vertical="top" wrapText="1"/>
      <protection/>
    </xf>
    <xf numFmtId="0" fontId="2" fillId="0" borderId="0" xfId="57" applyFont="1" applyAlignment="1">
      <alignment horizontal="center" vertical="top" wrapText="1"/>
      <protection/>
    </xf>
    <xf numFmtId="1" fontId="2" fillId="0" borderId="0" xfId="57" applyNumberFormat="1" applyFont="1" applyAlignment="1">
      <alignment horizontal="center" vertical="top" wrapText="1"/>
      <protection/>
    </xf>
    <xf numFmtId="170" fontId="2" fillId="0" borderId="0" xfId="57" applyNumberFormat="1" applyFont="1" applyAlignment="1">
      <alignment horizontal="center" vertical="top" wrapText="1"/>
      <protection/>
    </xf>
    <xf numFmtId="49" fontId="3" fillId="0" borderId="0" xfId="57" applyNumberFormat="1" applyFont="1" applyAlignment="1">
      <alignment horizontal="center" vertical="top" wrapText="1"/>
      <protection/>
    </xf>
    <xf numFmtId="0" fontId="3" fillId="0" borderId="0" xfId="57" applyFont="1" applyAlignment="1">
      <alignment horizontal="left" vertical="top" wrapText="1"/>
      <protection/>
    </xf>
    <xf numFmtId="0" fontId="3" fillId="0" borderId="0" xfId="57" applyFont="1" applyAlignment="1">
      <alignment horizontal="center" vertical="top" wrapText="1"/>
      <protection/>
    </xf>
    <xf numFmtId="1" fontId="3" fillId="0" borderId="0" xfId="57" applyNumberFormat="1" applyFont="1" applyAlignment="1">
      <alignment horizontal="center" vertical="top" wrapText="1"/>
      <protection/>
    </xf>
    <xf numFmtId="170" fontId="3" fillId="0" borderId="0" xfId="57" applyNumberFormat="1" applyFont="1" applyAlignment="1">
      <alignment horizontal="center" vertical="top" wrapText="1"/>
      <protection/>
    </xf>
    <xf numFmtId="0" fontId="3" fillId="0" borderId="0" xfId="43" applyFont="1" applyFill="1" applyBorder="1" applyAlignment="1">
      <alignment horizontal="left" vertical="top"/>
      <protection/>
    </xf>
    <xf numFmtId="170" fontId="3" fillId="0" borderId="0" xfId="0" applyNumberFormat="1" applyFont="1" applyAlignment="1">
      <alignment/>
    </xf>
    <xf numFmtId="0" fontId="2" fillId="0" borderId="0" xfId="0" applyFont="1" applyAlignment="1">
      <alignment/>
    </xf>
    <xf numFmtId="170" fontId="2" fillId="0" borderId="0" xfId="0" applyNumberFormat="1" applyFont="1" applyAlignment="1">
      <alignment/>
    </xf>
    <xf numFmtId="9" fontId="2" fillId="0" borderId="0" xfId="0" applyNumberFormat="1" applyFont="1" applyAlignment="1">
      <alignment/>
    </xf>
    <xf numFmtId="0" fontId="50" fillId="0" borderId="0" xfId="0" applyFont="1" applyAlignment="1">
      <alignment/>
    </xf>
    <xf numFmtId="170" fontId="50" fillId="0" borderId="0" xfId="0" applyNumberFormat="1" applyFont="1" applyAlignment="1">
      <alignment/>
    </xf>
    <xf numFmtId="168" fontId="51" fillId="0" borderId="0" xfId="52" applyNumberFormat="1" applyFont="1" applyFill="1" applyBorder="1" applyAlignment="1">
      <alignment/>
      <protection/>
    </xf>
    <xf numFmtId="168" fontId="51" fillId="0" borderId="10" xfId="52" applyNumberFormat="1" applyFont="1" applyFill="1" applyBorder="1" applyAlignment="1">
      <alignment/>
      <protection/>
    </xf>
    <xf numFmtId="168" fontId="52" fillId="0" borderId="0" xfId="52" applyNumberFormat="1" applyFont="1" applyFill="1" applyBorder="1" applyAlignment="1">
      <alignment/>
      <protection/>
    </xf>
    <xf numFmtId="0" fontId="51" fillId="0" borderId="0" xfId="52" applyFont="1" applyFill="1" applyBorder="1" applyAlignment="1">
      <alignment horizontal="justify" vertical="top" wrapText="1"/>
      <protection/>
    </xf>
    <xf numFmtId="168" fontId="51" fillId="0" borderId="0" xfId="52" applyNumberFormat="1" applyFont="1" applyFill="1" applyBorder="1" applyAlignment="1">
      <alignment/>
      <protection/>
    </xf>
    <xf numFmtId="4" fontId="51" fillId="0" borderId="0" xfId="0" applyNumberFormat="1" applyFont="1" applyAlignment="1">
      <alignment horizontal="right"/>
    </xf>
    <xf numFmtId="4" fontId="51" fillId="0" borderId="0" xfId="34" applyNumberFormat="1" applyFont="1" applyAlignment="1">
      <alignment horizontal="right"/>
      <protection/>
    </xf>
    <xf numFmtId="4" fontId="51" fillId="0" borderId="0" xfId="34" applyNumberFormat="1" applyFont="1" applyFill="1" applyAlignment="1">
      <alignment horizontal="right" wrapText="1"/>
      <protection/>
    </xf>
    <xf numFmtId="4" fontId="51" fillId="0" borderId="0" xfId="34" applyNumberFormat="1" applyFont="1" applyAlignment="1">
      <alignment horizontal="right" wrapText="1"/>
      <protection/>
    </xf>
    <xf numFmtId="4" fontId="51" fillId="0" borderId="0" xfId="0" applyNumberFormat="1" applyFont="1" applyFill="1" applyAlignment="1">
      <alignment horizontal="right"/>
    </xf>
    <xf numFmtId="4" fontId="51" fillId="0" borderId="0" xfId="34" applyNumberFormat="1" applyFont="1" applyFill="1" applyAlignment="1">
      <alignment horizontal="right"/>
      <protection/>
    </xf>
    <xf numFmtId="0" fontId="53" fillId="0" borderId="0" xfId="0" applyFont="1" applyFill="1" applyAlignment="1">
      <alignment vertical="top"/>
    </xf>
    <xf numFmtId="170" fontId="51" fillId="0" borderId="0" xfId="43" applyNumberFormat="1" applyFont="1" applyFill="1" applyBorder="1" applyAlignment="1">
      <alignment horizontal="center" vertical="top"/>
      <protection/>
    </xf>
    <xf numFmtId="170" fontId="51" fillId="0" borderId="0" xfId="43" applyNumberFormat="1" applyFont="1" applyFill="1" applyBorder="1" applyAlignment="1">
      <alignment horizontal="center" vertical="top" wrapText="1"/>
      <protection/>
    </xf>
    <xf numFmtId="170" fontId="52" fillId="0" borderId="0" xfId="43" applyNumberFormat="1" applyFont="1" applyFill="1" applyBorder="1" applyAlignment="1">
      <alignment horizontal="center" vertical="top" wrapText="1"/>
      <protection/>
    </xf>
    <xf numFmtId="170" fontId="51" fillId="0" borderId="0" xfId="43" applyNumberFormat="1" applyFont="1" applyFill="1" applyAlignment="1">
      <alignment horizontal="center" vertical="top" wrapText="1"/>
      <protection/>
    </xf>
    <xf numFmtId="170" fontId="52" fillId="0" borderId="0" xfId="57" applyNumberFormat="1" applyFont="1" applyAlignment="1">
      <alignment horizontal="center" vertical="top" wrapText="1"/>
      <protection/>
    </xf>
    <xf numFmtId="170" fontId="51" fillId="0" borderId="0" xfId="57" applyNumberFormat="1" applyFont="1" applyAlignment="1">
      <alignment horizontal="center" vertical="top" wrapText="1"/>
      <protection/>
    </xf>
    <xf numFmtId="0" fontId="54" fillId="0" borderId="0" xfId="43" applyFont="1" applyFill="1" applyBorder="1" applyAlignment="1">
      <alignment horizontal="center" vertical="top"/>
      <protection/>
    </xf>
    <xf numFmtId="0" fontId="54" fillId="0" borderId="0" xfId="43" applyFont="1" applyFill="1" applyBorder="1" applyAlignment="1">
      <alignment horizontal="center" vertical="top" wrapText="1"/>
      <protection/>
    </xf>
    <xf numFmtId="170" fontId="55" fillId="0" borderId="0" xfId="43" applyNumberFormat="1" applyFont="1" applyFill="1" applyBorder="1" applyAlignment="1">
      <alignment horizontal="center" vertical="top" wrapText="1"/>
      <protection/>
    </xf>
    <xf numFmtId="171" fontId="54" fillId="0" borderId="0" xfId="43" applyNumberFormat="1" applyFont="1" applyFill="1" applyBorder="1" applyAlignment="1">
      <alignment horizontal="center" vertical="top" wrapText="1"/>
      <protection/>
    </xf>
    <xf numFmtId="0" fontId="55" fillId="0" borderId="0" xfId="43" applyFont="1" applyFill="1" applyBorder="1" applyAlignment="1">
      <alignment horizontal="center" vertical="top" wrapText="1"/>
      <protection/>
    </xf>
    <xf numFmtId="0" fontId="54" fillId="0" borderId="0" xfId="43" applyFont="1" applyFill="1" applyAlignment="1">
      <alignment horizontal="center" vertical="top" wrapText="1"/>
      <protection/>
    </xf>
    <xf numFmtId="0" fontId="55" fillId="0" borderId="0" xfId="57" applyFont="1" applyAlignment="1">
      <alignment horizontal="center" vertical="top" wrapText="1"/>
      <protection/>
    </xf>
    <xf numFmtId="0" fontId="54" fillId="0" borderId="0" xfId="57" applyFont="1" applyAlignment="1">
      <alignment horizontal="center" vertical="top" wrapText="1"/>
      <protection/>
    </xf>
  </cellXfs>
  <cellStyles count="7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Excel Built-in Normal 2" xfId="35"/>
    <cellStyle name="Izhod" xfId="36"/>
    <cellStyle name="Naslov" xfId="37"/>
    <cellStyle name="Naslov 1" xfId="38"/>
    <cellStyle name="Naslov 2" xfId="39"/>
    <cellStyle name="Naslov 3" xfId="40"/>
    <cellStyle name="Naslov 4" xfId="41"/>
    <cellStyle name="Navadno 2" xfId="42"/>
    <cellStyle name="Navadno 2 2" xfId="43"/>
    <cellStyle name="Navadno 2 2 2 2" xfId="44"/>
    <cellStyle name="Navadno 3" xfId="45"/>
    <cellStyle name="Navadno 3 3" xfId="46"/>
    <cellStyle name="Navadno 4" xfId="47"/>
    <cellStyle name="Navadno 4 2" xfId="48"/>
    <cellStyle name="Navadno 5" xfId="49"/>
    <cellStyle name="Navadno 5 2" xfId="50"/>
    <cellStyle name="Navadno 5 3" xfId="51"/>
    <cellStyle name="Navadno 6" xfId="52"/>
    <cellStyle name="Navadno 6 2" xfId="53"/>
    <cellStyle name="Navadno 7" xfId="54"/>
    <cellStyle name="Navadno 8" xfId="55"/>
    <cellStyle name="Navadno 9" xfId="56"/>
    <cellStyle name="Navadno_popisi - Tone-Čufar-jaki-faza-1-vezni-trakt" xfId="57"/>
    <cellStyle name="Nevtralno" xfId="58"/>
    <cellStyle name="Normal_kaloriferji" xfId="59"/>
    <cellStyle name="Percent" xfId="60"/>
    <cellStyle name="Odstotek 2" xfId="61"/>
    <cellStyle name="Opomba" xfId="62"/>
    <cellStyle name="Opozorilo" xfId="63"/>
    <cellStyle name="Pojasnjevalno besedilo" xfId="64"/>
    <cellStyle name="Poudarek1" xfId="65"/>
    <cellStyle name="Poudarek2" xfId="66"/>
    <cellStyle name="Poudarek3" xfId="67"/>
    <cellStyle name="Poudarek4" xfId="68"/>
    <cellStyle name="Poudarek5" xfId="69"/>
    <cellStyle name="Poudarek6" xfId="70"/>
    <cellStyle name="Povezana celica" xfId="71"/>
    <cellStyle name="Preveri celico" xfId="72"/>
    <cellStyle name="Računanje" xfId="73"/>
    <cellStyle name="Slabo" xfId="74"/>
    <cellStyle name="Slog 1" xfId="75"/>
    <cellStyle name="Currency" xfId="76"/>
    <cellStyle name="Currency [0]" xfId="77"/>
    <cellStyle name="Valuta 2" xfId="78"/>
    <cellStyle name="Comma" xfId="79"/>
    <cellStyle name="Comma [0]" xfId="80"/>
    <cellStyle name="Vejica 2" xfId="81"/>
    <cellStyle name="Vejica 3" xfId="82"/>
    <cellStyle name="Vnos" xfId="83"/>
    <cellStyle name="Vsota" xfId="84"/>
  </cellStyles>
  <dxfs count="2">
    <dxf>
      <font>
        <strike val="0"/>
        <color indexed="9"/>
      </font>
    </dxf>
    <dxf>
      <font>
        <strike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533400</xdr:colOff>
      <xdr:row>251</xdr:row>
      <xdr:rowOff>0</xdr:rowOff>
    </xdr:from>
    <xdr:ext cx="209550" cy="266700"/>
    <xdr:sp fLocksText="0">
      <xdr:nvSpPr>
        <xdr:cNvPr id="1" name="PoljeZBesedilom 1"/>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2" name="PoljeZBesedilom 2"/>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3" name="PoljeZBesedilom 3"/>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4" name="PoljeZBesedilom 4"/>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5" name="PoljeZBesedilom 5"/>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6" name="PoljeZBesedilom 6"/>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7" name="PoljeZBesedilom 7"/>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8" name="PoljeZBesedilom 8"/>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9" name="PoljeZBesedilom 9"/>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10" name="PoljeZBesedilom 10"/>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11" name="PoljeZBesedilom 11"/>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251</xdr:row>
      <xdr:rowOff>0</xdr:rowOff>
    </xdr:from>
    <xdr:ext cx="209550" cy="266700"/>
    <xdr:sp fLocksText="0">
      <xdr:nvSpPr>
        <xdr:cNvPr id="12" name="PoljeZBesedilom 12"/>
        <xdr:cNvSpPr txBox="1">
          <a:spLocks noChangeArrowheads="1"/>
        </xdr:cNvSpPr>
      </xdr:nvSpPr>
      <xdr:spPr>
        <a:xfrm>
          <a:off x="847725" y="633984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254</xdr:row>
      <xdr:rowOff>0</xdr:rowOff>
    </xdr:from>
    <xdr:ext cx="209550" cy="257175"/>
    <xdr:sp fLocksText="0">
      <xdr:nvSpPr>
        <xdr:cNvPr id="13" name="PoljeZBesedilom 13"/>
        <xdr:cNvSpPr txBox="1">
          <a:spLocks noChangeArrowheads="1"/>
        </xdr:cNvSpPr>
      </xdr:nvSpPr>
      <xdr:spPr>
        <a:xfrm>
          <a:off x="847725" y="64693800"/>
          <a:ext cx="209550" cy="25717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254</xdr:row>
      <xdr:rowOff>0</xdr:rowOff>
    </xdr:from>
    <xdr:ext cx="209550" cy="257175"/>
    <xdr:sp fLocksText="0">
      <xdr:nvSpPr>
        <xdr:cNvPr id="14" name="PoljeZBesedilom 14"/>
        <xdr:cNvSpPr txBox="1">
          <a:spLocks noChangeArrowheads="1"/>
        </xdr:cNvSpPr>
      </xdr:nvSpPr>
      <xdr:spPr>
        <a:xfrm>
          <a:off x="847725" y="64693800"/>
          <a:ext cx="209550" cy="25717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254</xdr:row>
      <xdr:rowOff>0</xdr:rowOff>
    </xdr:from>
    <xdr:ext cx="209550" cy="257175"/>
    <xdr:sp fLocksText="0">
      <xdr:nvSpPr>
        <xdr:cNvPr id="15" name="PoljeZBesedilom 15"/>
        <xdr:cNvSpPr txBox="1">
          <a:spLocks noChangeArrowheads="1"/>
        </xdr:cNvSpPr>
      </xdr:nvSpPr>
      <xdr:spPr>
        <a:xfrm>
          <a:off x="847725" y="64693800"/>
          <a:ext cx="209550" cy="25717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254</xdr:row>
      <xdr:rowOff>0</xdr:rowOff>
    </xdr:from>
    <xdr:ext cx="209550" cy="257175"/>
    <xdr:sp fLocksText="0">
      <xdr:nvSpPr>
        <xdr:cNvPr id="16" name="PoljeZBesedilom 16"/>
        <xdr:cNvSpPr txBox="1">
          <a:spLocks noChangeArrowheads="1"/>
        </xdr:cNvSpPr>
      </xdr:nvSpPr>
      <xdr:spPr>
        <a:xfrm>
          <a:off x="847725" y="64693800"/>
          <a:ext cx="209550" cy="25717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254</xdr:row>
      <xdr:rowOff>0</xdr:rowOff>
    </xdr:from>
    <xdr:ext cx="209550" cy="257175"/>
    <xdr:sp fLocksText="0">
      <xdr:nvSpPr>
        <xdr:cNvPr id="17" name="PoljeZBesedilom 17"/>
        <xdr:cNvSpPr txBox="1">
          <a:spLocks noChangeArrowheads="1"/>
        </xdr:cNvSpPr>
      </xdr:nvSpPr>
      <xdr:spPr>
        <a:xfrm>
          <a:off x="847725" y="64693800"/>
          <a:ext cx="209550" cy="25717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226</xdr:row>
      <xdr:rowOff>0</xdr:rowOff>
    </xdr:from>
    <xdr:ext cx="209550" cy="276225"/>
    <xdr:sp fLocksText="0">
      <xdr:nvSpPr>
        <xdr:cNvPr id="18" name="PoljeZBesedilom 19"/>
        <xdr:cNvSpPr txBox="1">
          <a:spLocks noChangeArrowheads="1"/>
        </xdr:cNvSpPr>
      </xdr:nvSpPr>
      <xdr:spPr>
        <a:xfrm>
          <a:off x="847725" y="59026425"/>
          <a:ext cx="209550"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226</xdr:row>
      <xdr:rowOff>0</xdr:rowOff>
    </xdr:from>
    <xdr:ext cx="209550" cy="276225"/>
    <xdr:sp fLocksText="0">
      <xdr:nvSpPr>
        <xdr:cNvPr id="19" name="PoljeZBesedilom 20"/>
        <xdr:cNvSpPr txBox="1">
          <a:spLocks noChangeArrowheads="1"/>
        </xdr:cNvSpPr>
      </xdr:nvSpPr>
      <xdr:spPr>
        <a:xfrm>
          <a:off x="847725" y="59026425"/>
          <a:ext cx="209550"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226</xdr:row>
      <xdr:rowOff>0</xdr:rowOff>
    </xdr:from>
    <xdr:ext cx="209550" cy="276225"/>
    <xdr:sp fLocksText="0">
      <xdr:nvSpPr>
        <xdr:cNvPr id="20" name="PoljeZBesedilom 21"/>
        <xdr:cNvSpPr txBox="1">
          <a:spLocks noChangeArrowheads="1"/>
        </xdr:cNvSpPr>
      </xdr:nvSpPr>
      <xdr:spPr>
        <a:xfrm>
          <a:off x="847725" y="59026425"/>
          <a:ext cx="209550"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226</xdr:row>
      <xdr:rowOff>0</xdr:rowOff>
    </xdr:from>
    <xdr:ext cx="209550" cy="276225"/>
    <xdr:sp fLocksText="0">
      <xdr:nvSpPr>
        <xdr:cNvPr id="21" name="PoljeZBesedilom 22"/>
        <xdr:cNvSpPr txBox="1">
          <a:spLocks noChangeArrowheads="1"/>
        </xdr:cNvSpPr>
      </xdr:nvSpPr>
      <xdr:spPr>
        <a:xfrm>
          <a:off x="847725" y="59026425"/>
          <a:ext cx="209550"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226</xdr:row>
      <xdr:rowOff>0</xdr:rowOff>
    </xdr:from>
    <xdr:ext cx="209550" cy="276225"/>
    <xdr:sp fLocksText="0">
      <xdr:nvSpPr>
        <xdr:cNvPr id="22" name="PoljeZBesedilom 23"/>
        <xdr:cNvSpPr txBox="1">
          <a:spLocks noChangeArrowheads="1"/>
        </xdr:cNvSpPr>
      </xdr:nvSpPr>
      <xdr:spPr>
        <a:xfrm>
          <a:off x="847725" y="59026425"/>
          <a:ext cx="209550"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xdr:col>
      <xdr:colOff>533400</xdr:colOff>
      <xdr:row>226</xdr:row>
      <xdr:rowOff>0</xdr:rowOff>
    </xdr:from>
    <xdr:ext cx="209550" cy="276225"/>
    <xdr:sp fLocksText="0">
      <xdr:nvSpPr>
        <xdr:cNvPr id="23" name="PoljeZBesedilom 24"/>
        <xdr:cNvSpPr txBox="1">
          <a:spLocks noChangeArrowheads="1"/>
        </xdr:cNvSpPr>
      </xdr:nvSpPr>
      <xdr:spPr>
        <a:xfrm>
          <a:off x="847725" y="59026425"/>
          <a:ext cx="209550"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tabColor theme="3"/>
  </sheetPr>
  <dimension ref="A1:IR314"/>
  <sheetViews>
    <sheetView view="pageBreakPreview" zoomScale="85" zoomScaleNormal="115" zoomScaleSheetLayoutView="85" zoomScalePageLayoutView="150" workbookViewId="0" topLeftCell="A1">
      <selection activeCell="E33" sqref="E33"/>
    </sheetView>
  </sheetViews>
  <sheetFormatPr defaultColWidth="9.00390625" defaultRowHeight="12.75"/>
  <cols>
    <col min="1" max="1" width="4.125" style="5" customWidth="1"/>
    <col min="2" max="2" width="46.00390625" style="28" customWidth="1"/>
    <col min="3" max="3" width="9.00390625" style="2" customWidth="1"/>
    <col min="4" max="4" width="7.875" style="6" customWidth="1"/>
    <col min="5" max="5" width="12.75390625" style="7" customWidth="1"/>
    <col min="6" max="6" width="11.875" style="141" customWidth="1"/>
    <col min="7" max="7" width="22.375" style="1" customWidth="1"/>
    <col min="8" max="8" width="9.125" style="53" customWidth="1"/>
    <col min="9" max="9" width="11.00390625" style="39" bestFit="1" customWidth="1"/>
    <col min="10" max="10" width="15.625" style="1" customWidth="1"/>
    <col min="11" max="12" width="9.125" style="1" customWidth="1"/>
    <col min="13" max="13" width="12.75390625" style="1" customWidth="1"/>
    <col min="14" max="16384" width="9.125" style="1" customWidth="1"/>
  </cols>
  <sheetData>
    <row r="1" spans="2:10" ht="12.75">
      <c r="B1" s="1" t="s">
        <v>11</v>
      </c>
      <c r="J1" s="10"/>
    </row>
    <row r="2" spans="2:10" ht="12.75">
      <c r="B2" s="3" t="s">
        <v>144</v>
      </c>
      <c r="I2" s="33"/>
      <c r="J2" s="10"/>
    </row>
    <row r="3" spans="2:10" ht="12.75">
      <c r="B3" s="3" t="s">
        <v>143</v>
      </c>
      <c r="I3" s="33"/>
      <c r="J3" s="10"/>
    </row>
    <row r="4" spans="2:10" ht="12.75">
      <c r="B4" s="3" t="s">
        <v>142</v>
      </c>
      <c r="I4" s="33"/>
      <c r="J4" s="10"/>
    </row>
    <row r="5" spans="2:10" ht="12.75">
      <c r="B5" s="4"/>
      <c r="I5" s="33"/>
      <c r="J5" s="10"/>
    </row>
    <row r="6" spans="2:10" ht="12.75">
      <c r="B6" s="1" t="s">
        <v>12</v>
      </c>
      <c r="I6" s="33"/>
      <c r="J6" s="10"/>
    </row>
    <row r="7" spans="2:10" ht="12.75">
      <c r="B7" s="3" t="s">
        <v>145</v>
      </c>
      <c r="I7" s="33"/>
      <c r="J7" s="10"/>
    </row>
    <row r="8" spans="2:10" ht="12.75">
      <c r="B8" s="3"/>
      <c r="I8" s="33"/>
      <c r="J8" s="10"/>
    </row>
    <row r="9" spans="2:10" ht="12.75">
      <c r="B9" s="3"/>
      <c r="I9" s="33"/>
      <c r="J9" s="10"/>
    </row>
    <row r="10" spans="2:10" ht="12.75">
      <c r="B10" s="3"/>
      <c r="I10" s="33"/>
      <c r="J10" s="10"/>
    </row>
    <row r="11" spans="2:10" ht="12.75">
      <c r="B11" s="1" t="s">
        <v>13</v>
      </c>
      <c r="I11" s="33"/>
      <c r="J11" s="10"/>
    </row>
    <row r="12" spans="2:10" ht="12.75">
      <c r="B12" s="3" t="s">
        <v>14</v>
      </c>
      <c r="I12" s="33"/>
      <c r="J12" s="10"/>
    </row>
    <row r="13" spans="2:10" ht="12.75">
      <c r="B13" s="3"/>
      <c r="I13" s="33"/>
      <c r="J13" s="10"/>
    </row>
    <row r="14" spans="2:10" ht="12.75">
      <c r="B14" s="1" t="s">
        <v>15</v>
      </c>
      <c r="I14" s="33"/>
      <c r="J14" s="10"/>
    </row>
    <row r="15" spans="2:10" ht="12.75">
      <c r="B15" s="3" t="s">
        <v>146</v>
      </c>
      <c r="I15" s="33"/>
      <c r="J15" s="10"/>
    </row>
    <row r="16" spans="2:10" ht="12.75">
      <c r="B16" s="3"/>
      <c r="I16" s="33"/>
      <c r="J16" s="10"/>
    </row>
    <row r="17" spans="2:10" ht="12.75">
      <c r="B17" s="1" t="s">
        <v>16</v>
      </c>
      <c r="I17" s="33"/>
      <c r="J17" s="10"/>
    </row>
    <row r="18" spans="2:10" ht="12.75">
      <c r="B18" s="3" t="s">
        <v>147</v>
      </c>
      <c r="I18" s="33"/>
      <c r="J18" s="10"/>
    </row>
    <row r="19" spans="2:10" ht="12.75">
      <c r="B19" s="3"/>
      <c r="I19" s="33"/>
      <c r="J19" s="10"/>
    </row>
    <row r="20" spans="2:10" ht="12.75">
      <c r="B20" s="1" t="s">
        <v>17</v>
      </c>
      <c r="I20" s="33"/>
      <c r="J20" s="10"/>
    </row>
    <row r="21" spans="2:10" ht="12.75">
      <c r="B21" s="3" t="s">
        <v>148</v>
      </c>
      <c r="I21" s="33"/>
      <c r="J21" s="10"/>
    </row>
    <row r="22" spans="2:10" ht="12.75">
      <c r="B22" s="3" t="s">
        <v>18</v>
      </c>
      <c r="I22" s="33"/>
      <c r="J22" s="10"/>
    </row>
    <row r="23" spans="2:10" ht="12.75">
      <c r="B23" s="3"/>
      <c r="I23" s="33"/>
      <c r="J23" s="10"/>
    </row>
    <row r="24" spans="2:10" ht="12.75">
      <c r="B24" s="3"/>
      <c r="I24" s="33"/>
      <c r="J24" s="10"/>
    </row>
    <row r="25" spans="2:10" ht="12.75">
      <c r="B25" s="3"/>
      <c r="I25" s="33"/>
      <c r="J25" s="10"/>
    </row>
    <row r="26" spans="2:10" ht="12.75">
      <c r="B26" s="3"/>
      <c r="I26" s="33"/>
      <c r="J26" s="10"/>
    </row>
    <row r="27" spans="2:10" ht="12.75">
      <c r="B27" s="3"/>
      <c r="I27" s="33"/>
      <c r="J27" s="10"/>
    </row>
    <row r="28" spans="2:10" ht="12.75">
      <c r="B28" s="3"/>
      <c r="I28" s="33"/>
      <c r="J28" s="10"/>
    </row>
    <row r="29" spans="2:10" ht="12.75">
      <c r="B29" s="3"/>
      <c r="I29" s="33"/>
      <c r="J29" s="10"/>
    </row>
    <row r="30" spans="2:10" ht="12.75">
      <c r="B30" s="3"/>
      <c r="I30" s="33"/>
      <c r="J30" s="10"/>
    </row>
    <row r="31" spans="2:10" ht="12.75">
      <c r="B31" s="3"/>
      <c r="I31" s="33"/>
      <c r="J31" s="10"/>
    </row>
    <row r="32" spans="2:10" ht="12.75">
      <c r="B32" s="3"/>
      <c r="I32" s="33"/>
      <c r="J32" s="10"/>
    </row>
    <row r="33" spans="2:10" ht="12.75">
      <c r="B33" s="3"/>
      <c r="I33" s="33"/>
      <c r="J33" s="10"/>
    </row>
    <row r="34" spans="2:10" ht="12.75">
      <c r="B34" s="3"/>
      <c r="I34" s="33"/>
      <c r="J34" s="10"/>
    </row>
    <row r="35" spans="2:10" ht="12.75">
      <c r="B35" s="3"/>
      <c r="I35" s="33"/>
      <c r="J35" s="10"/>
    </row>
    <row r="36" spans="2:10" ht="12.75">
      <c r="B36" s="3"/>
      <c r="I36" s="33"/>
      <c r="J36" s="10"/>
    </row>
    <row r="37" spans="2:10" ht="12.75">
      <c r="B37" s="9"/>
      <c r="I37" s="33"/>
      <c r="J37" s="10"/>
    </row>
    <row r="38" spans="2:10" ht="12.75">
      <c r="B38" s="9"/>
      <c r="I38" s="33"/>
      <c r="J38" s="10"/>
    </row>
    <row r="39" spans="1:9" s="10" customFormat="1" ht="12.75">
      <c r="A39" s="5"/>
      <c r="B39" s="3" t="s">
        <v>19</v>
      </c>
      <c r="C39" s="2"/>
      <c r="D39" s="6"/>
      <c r="E39" s="7"/>
      <c r="F39" s="141"/>
      <c r="I39" s="33"/>
    </row>
    <row r="40" spans="1:9" s="10" customFormat="1" ht="12.75">
      <c r="A40" s="5"/>
      <c r="B40" s="3"/>
      <c r="C40" s="2"/>
      <c r="D40" s="6"/>
      <c r="E40" s="7"/>
      <c r="F40" s="141"/>
      <c r="I40" s="33"/>
    </row>
    <row r="41" spans="2:10" ht="12.75">
      <c r="B41" s="3"/>
      <c r="I41" s="33"/>
      <c r="J41" s="10"/>
    </row>
    <row r="42" spans="2:10" ht="25.5">
      <c r="B42" s="3" t="str">
        <f>B165</f>
        <v>1. NOTRANJI VODOVOD </v>
      </c>
      <c r="D42" s="6" t="str">
        <f>D165</f>
        <v>SKUPAJ</v>
      </c>
      <c r="F42" s="141">
        <f>F165</f>
        <v>0</v>
      </c>
      <c r="I42" s="33"/>
      <c r="J42" s="10"/>
    </row>
    <row r="43" spans="2:10" ht="12.75">
      <c r="B43" s="3"/>
      <c r="I43" s="33"/>
      <c r="J43" s="10"/>
    </row>
    <row r="44" spans="2:10" ht="12.75">
      <c r="B44" s="3"/>
      <c r="I44" s="33"/>
      <c r="J44" s="10"/>
    </row>
    <row r="45" spans="2:10" ht="25.5">
      <c r="B45" s="3" t="str">
        <f>B293</f>
        <v>2.  TOPLOTNA ČRPALKA</v>
      </c>
      <c r="D45" s="6" t="str">
        <f>D293</f>
        <v>SKUPAJ</v>
      </c>
      <c r="F45" s="141">
        <f>F293</f>
        <v>0</v>
      </c>
      <c r="I45" s="33"/>
      <c r="J45" s="10"/>
    </row>
    <row r="46" spans="2:10" ht="12.75">
      <c r="B46" s="3"/>
      <c r="I46" s="33"/>
      <c r="J46" s="10"/>
    </row>
    <row r="47" spans="2:10" ht="12.75">
      <c r="B47" s="12"/>
      <c r="C47" s="34"/>
      <c r="D47" s="35"/>
      <c r="E47" s="36"/>
      <c r="F47" s="142"/>
      <c r="I47" s="33"/>
      <c r="J47" s="10"/>
    </row>
    <row r="48" spans="2:10" ht="12.75">
      <c r="B48" s="12"/>
      <c r="I48" s="33"/>
      <c r="J48" s="10"/>
    </row>
    <row r="49" spans="2:13" ht="12.75">
      <c r="B49" s="12" t="s">
        <v>20</v>
      </c>
      <c r="F49" s="143">
        <f>SUM(F41:F48)</f>
        <v>0</v>
      </c>
      <c r="I49" s="33"/>
      <c r="J49" s="10"/>
      <c r="M49" s="37"/>
    </row>
    <row r="50" spans="2:10" ht="12.75">
      <c r="B50" s="12"/>
      <c r="I50" s="33"/>
      <c r="J50" s="10"/>
    </row>
    <row r="51" spans="2:13" ht="12.75">
      <c r="B51" s="12" t="s">
        <v>21</v>
      </c>
      <c r="F51" s="141">
        <f>F49*0.22</f>
        <v>0</v>
      </c>
      <c r="I51" s="33"/>
      <c r="J51" s="10"/>
      <c r="M51" s="8"/>
    </row>
    <row r="52" spans="2:10" ht="12.75">
      <c r="B52" s="12"/>
      <c r="I52" s="33"/>
      <c r="J52" s="10"/>
    </row>
    <row r="53" spans="2:13" ht="12.75">
      <c r="B53" s="12" t="s">
        <v>10</v>
      </c>
      <c r="F53" s="143">
        <f>SUM(F49:F52)</f>
        <v>0</v>
      </c>
      <c r="I53" s="33"/>
      <c r="J53" s="10"/>
      <c r="M53" s="37"/>
    </row>
    <row r="54" spans="2:10" ht="12.75">
      <c r="B54" s="12"/>
      <c r="I54" s="33"/>
      <c r="J54" s="10"/>
    </row>
    <row r="55" spans="2:10" ht="12.75">
      <c r="B55" s="12"/>
      <c r="I55" s="33"/>
      <c r="J55" s="10"/>
    </row>
    <row r="56" spans="2:10" ht="12.75">
      <c r="B56" s="12"/>
      <c r="I56" s="33"/>
      <c r="J56" s="10"/>
    </row>
    <row r="57" spans="2:10" ht="12.75">
      <c r="B57" s="12"/>
      <c r="I57" s="33"/>
      <c r="J57" s="10"/>
    </row>
    <row r="58" spans="2:10" ht="76.5">
      <c r="B58" s="13" t="s">
        <v>22</v>
      </c>
      <c r="I58" s="33"/>
      <c r="J58" s="10"/>
    </row>
    <row r="59" spans="2:10" ht="114.75">
      <c r="B59" s="14" t="s">
        <v>23</v>
      </c>
      <c r="I59" s="33"/>
      <c r="J59" s="10"/>
    </row>
    <row r="60" spans="2:10" ht="102">
      <c r="B60" s="14" t="s">
        <v>24</v>
      </c>
      <c r="I60" s="33"/>
      <c r="J60" s="10"/>
    </row>
    <row r="61" spans="2:10" ht="12.75">
      <c r="B61" s="14"/>
      <c r="I61" s="33"/>
      <c r="J61" s="10"/>
    </row>
    <row r="62" spans="2:10" ht="12.75">
      <c r="B62" s="14"/>
      <c r="I62" s="33"/>
      <c r="J62" s="10"/>
    </row>
    <row r="63" spans="2:10" ht="12.75">
      <c r="B63" s="14"/>
      <c r="I63" s="33"/>
      <c r="J63" s="10"/>
    </row>
    <row r="64" spans="1:10" s="21" customFormat="1" ht="12.75">
      <c r="A64" s="5"/>
      <c r="B64" s="11" t="s">
        <v>158</v>
      </c>
      <c r="C64" s="2"/>
      <c r="D64" s="6"/>
      <c r="E64" s="7"/>
      <c r="F64" s="141"/>
      <c r="I64" s="33"/>
      <c r="J64" s="10"/>
    </row>
    <row r="65" spans="1:10" s="21" customFormat="1" ht="12.75">
      <c r="A65" s="5"/>
      <c r="B65" s="11" t="s">
        <v>25</v>
      </c>
      <c r="C65" s="2"/>
      <c r="D65" s="6"/>
      <c r="E65" s="7"/>
      <c r="F65" s="141"/>
      <c r="I65" s="33"/>
      <c r="J65" s="10"/>
    </row>
    <row r="66" spans="1:10" s="21" customFormat="1" ht="12.75">
      <c r="A66" s="5"/>
      <c r="B66" s="18"/>
      <c r="C66" s="2"/>
      <c r="D66" s="6"/>
      <c r="E66" s="7"/>
      <c r="F66" s="141"/>
      <c r="I66" s="33"/>
      <c r="J66" s="10"/>
    </row>
    <row r="67" spans="1:10" s="21" customFormat="1" ht="178.5">
      <c r="A67" s="5">
        <f>COUNT($A$66:A66)+1</f>
        <v>1</v>
      </c>
      <c r="B67" s="18" t="s">
        <v>34</v>
      </c>
      <c r="C67" s="2"/>
      <c r="D67" s="6"/>
      <c r="E67" s="7"/>
      <c r="F67" s="141">
        <f aca="true" t="shared" si="0" ref="F67:F75">IF(D67="","",D67*E67)</f>
      </c>
      <c r="I67" s="33"/>
      <c r="J67" s="10"/>
    </row>
    <row r="68" spans="1:10" s="21" customFormat="1" ht="12.75">
      <c r="A68" s="5"/>
      <c r="B68" s="18" t="s">
        <v>35</v>
      </c>
      <c r="C68" s="2" t="s">
        <v>1</v>
      </c>
      <c r="D68" s="6">
        <v>0</v>
      </c>
      <c r="E68" s="7"/>
      <c r="F68" s="141">
        <f t="shared" si="0"/>
      </c>
      <c r="I68" s="33"/>
      <c r="J68" s="10"/>
    </row>
    <row r="69" spans="1:10" s="21" customFormat="1" ht="12.75">
      <c r="A69" s="5"/>
      <c r="B69" s="18" t="s">
        <v>36</v>
      </c>
      <c r="C69" s="2" t="s">
        <v>1</v>
      </c>
      <c r="D69" s="6">
        <v>5</v>
      </c>
      <c r="E69" s="7"/>
      <c r="F69" s="141">
        <f t="shared" si="0"/>
        <v>0</v>
      </c>
      <c r="I69" s="33"/>
      <c r="J69" s="10"/>
    </row>
    <row r="70" spans="1:10" s="21" customFormat="1" ht="12.75">
      <c r="A70" s="5"/>
      <c r="B70" s="18" t="s">
        <v>37</v>
      </c>
      <c r="C70" s="2" t="s">
        <v>1</v>
      </c>
      <c r="D70" s="6">
        <v>15</v>
      </c>
      <c r="E70" s="7"/>
      <c r="F70" s="141">
        <f t="shared" si="0"/>
        <v>0</v>
      </c>
      <c r="I70" s="33"/>
      <c r="J70" s="10"/>
    </row>
    <row r="71" spans="1:10" s="38" customFormat="1" ht="12.75">
      <c r="A71" s="5"/>
      <c r="B71" s="18"/>
      <c r="C71" s="2"/>
      <c r="D71" s="6"/>
      <c r="E71" s="7"/>
      <c r="F71" s="141">
        <f t="shared" si="0"/>
      </c>
      <c r="I71" s="33"/>
      <c r="J71" s="10"/>
    </row>
    <row r="72" spans="1:10" s="21" customFormat="1" ht="25.5">
      <c r="A72" s="5">
        <f>COUNT($A$66:A70)+1</f>
        <v>2</v>
      </c>
      <c r="B72" s="18" t="s">
        <v>38</v>
      </c>
      <c r="C72" s="2"/>
      <c r="D72" s="6"/>
      <c r="E72" s="7"/>
      <c r="F72" s="141">
        <f t="shared" si="0"/>
      </c>
      <c r="I72" s="33"/>
      <c r="J72" s="10"/>
    </row>
    <row r="73" spans="1:10" s="21" customFormat="1" ht="12.75">
      <c r="A73" s="5"/>
      <c r="B73" s="18" t="s">
        <v>39</v>
      </c>
      <c r="C73" s="2" t="s">
        <v>0</v>
      </c>
      <c r="D73" s="6"/>
      <c r="E73" s="7"/>
      <c r="F73" s="141">
        <f t="shared" si="0"/>
      </c>
      <c r="I73" s="33"/>
      <c r="J73" s="10"/>
    </row>
    <row r="74" spans="1:10" s="21" customFormat="1" ht="12.75">
      <c r="A74" s="5"/>
      <c r="B74" s="18" t="s">
        <v>40</v>
      </c>
      <c r="C74" s="2" t="s">
        <v>0</v>
      </c>
      <c r="D74" s="6">
        <v>2</v>
      </c>
      <c r="E74" s="7"/>
      <c r="F74" s="141">
        <f t="shared" si="0"/>
        <v>0</v>
      </c>
      <c r="I74" s="33"/>
      <c r="J74" s="10"/>
    </row>
    <row r="75" spans="1:10" s="15" customFormat="1" ht="12.75">
      <c r="A75" s="5"/>
      <c r="B75" s="18" t="s">
        <v>41</v>
      </c>
      <c r="C75" s="2" t="s">
        <v>0</v>
      </c>
      <c r="D75" s="6">
        <v>4</v>
      </c>
      <c r="E75" s="7"/>
      <c r="F75" s="141">
        <f t="shared" si="0"/>
        <v>0</v>
      </c>
      <c r="I75" s="33"/>
      <c r="J75" s="10"/>
    </row>
    <row r="76" spans="1:10" s="15" customFormat="1" ht="12.75">
      <c r="A76" s="5"/>
      <c r="B76" s="18"/>
      <c r="C76" s="2"/>
      <c r="D76" s="6"/>
      <c r="E76" s="7"/>
      <c r="F76" s="141"/>
      <c r="I76" s="33"/>
      <c r="J76" s="10"/>
    </row>
    <row r="77" spans="1:10" s="15" customFormat="1" ht="38.25">
      <c r="A77" s="5">
        <f>COUNT($A$66:A75)+1</f>
        <v>3</v>
      </c>
      <c r="B77" s="15" t="s">
        <v>43</v>
      </c>
      <c r="C77" s="2"/>
      <c r="D77" s="6"/>
      <c r="E77" s="7"/>
      <c r="F77" s="141">
        <f>IF(D77="","",D77*E77)</f>
      </c>
      <c r="I77" s="33"/>
      <c r="J77" s="10"/>
    </row>
    <row r="78" spans="1:10" s="15" customFormat="1" ht="12.75">
      <c r="A78" s="5"/>
      <c r="B78" s="15" t="s">
        <v>40</v>
      </c>
      <c r="C78" s="2" t="s">
        <v>0</v>
      </c>
      <c r="D78" s="6">
        <v>1</v>
      </c>
      <c r="E78" s="7"/>
      <c r="F78" s="141">
        <f>IF(D78="","",D78*E78)</f>
        <v>0</v>
      </c>
      <c r="I78" s="33"/>
      <c r="J78" s="10"/>
    </row>
    <row r="79" spans="1:10" s="15" customFormat="1" ht="12.75">
      <c r="A79" s="5"/>
      <c r="C79" s="2"/>
      <c r="D79" s="6"/>
      <c r="E79" s="7"/>
      <c r="F79" s="141"/>
      <c r="I79" s="33"/>
      <c r="J79" s="10"/>
    </row>
    <row r="80" spans="1:10" s="15" customFormat="1" ht="89.25">
      <c r="A80" s="5">
        <f>COUNT($A$66:A78)+1</f>
        <v>4</v>
      </c>
      <c r="B80" s="15" t="s">
        <v>149</v>
      </c>
      <c r="C80" s="2" t="s">
        <v>26</v>
      </c>
      <c r="D80" s="6">
        <v>1</v>
      </c>
      <c r="E80" s="7"/>
      <c r="F80" s="141">
        <f>IF(D80="","",D80*E80)</f>
        <v>0</v>
      </c>
      <c r="I80" s="33"/>
      <c r="J80" s="10"/>
    </row>
    <row r="81" spans="1:10" s="15" customFormat="1" ht="12.75">
      <c r="A81" s="5"/>
      <c r="C81" s="2"/>
      <c r="D81" s="6"/>
      <c r="E81" s="7"/>
      <c r="F81" s="141">
        <f>IF(D81="","",D81*E81)</f>
      </c>
      <c r="I81" s="33"/>
      <c r="J81" s="10"/>
    </row>
    <row r="82" spans="1:10" s="15" customFormat="1" ht="38.25">
      <c r="A82" s="5">
        <f>COUNT($A$66:A81)+1</f>
        <v>5</v>
      </c>
      <c r="B82" s="15" t="s">
        <v>150</v>
      </c>
      <c r="C82" s="2" t="s">
        <v>0</v>
      </c>
      <c r="D82" s="6">
        <v>1</v>
      </c>
      <c r="E82" s="7"/>
      <c r="F82" s="141">
        <f>IF(D82="","",D82*E82)</f>
        <v>0</v>
      </c>
      <c r="I82" s="33"/>
      <c r="J82" s="10"/>
    </row>
    <row r="83" spans="1:10" s="15" customFormat="1" ht="12.75">
      <c r="A83" s="5"/>
      <c r="C83" s="2"/>
      <c r="D83" s="6"/>
      <c r="E83" s="7"/>
      <c r="F83" s="141"/>
      <c r="I83" s="33"/>
      <c r="J83" s="10"/>
    </row>
    <row r="84" spans="1:10" s="15" customFormat="1" ht="25.5">
      <c r="A84" s="5">
        <f>COUNT($A$66:A83)+1</f>
        <v>6</v>
      </c>
      <c r="B84" s="15" t="s">
        <v>44</v>
      </c>
      <c r="C84" s="2"/>
      <c r="D84" s="6"/>
      <c r="E84" s="7"/>
      <c r="F84" s="141">
        <f>IF(D84="","",D84*E84)</f>
      </c>
      <c r="I84" s="33"/>
      <c r="J84" s="10"/>
    </row>
    <row r="85" spans="1:10" s="15" customFormat="1" ht="12.75">
      <c r="A85" s="5"/>
      <c r="B85" s="15" t="s">
        <v>41</v>
      </c>
      <c r="C85" s="2" t="s">
        <v>0</v>
      </c>
      <c r="D85" s="6">
        <v>1</v>
      </c>
      <c r="E85" s="7"/>
      <c r="F85" s="141">
        <f>IF(D85="","",D85*E85)</f>
        <v>0</v>
      </c>
      <c r="I85" s="33"/>
      <c r="J85" s="10"/>
    </row>
    <row r="86" spans="1:10" s="15" customFormat="1" ht="12.75">
      <c r="A86" s="5"/>
      <c r="B86" s="15" t="s">
        <v>40</v>
      </c>
      <c r="C86" s="2" t="s">
        <v>0</v>
      </c>
      <c r="D86" s="6">
        <v>1</v>
      </c>
      <c r="E86" s="7"/>
      <c r="F86" s="141">
        <f>IF(D86="","",D86*E86)</f>
        <v>0</v>
      </c>
      <c r="I86" s="33"/>
      <c r="J86" s="10"/>
    </row>
    <row r="87" spans="1:10" s="15" customFormat="1" ht="12.75">
      <c r="A87" s="5"/>
      <c r="C87" s="2"/>
      <c r="D87" s="6"/>
      <c r="E87" s="7"/>
      <c r="F87" s="141">
        <f>IF(D87="","",D87*E87)</f>
      </c>
      <c r="I87" s="33"/>
      <c r="J87" s="10"/>
    </row>
    <row r="88" spans="1:9" s="10" customFormat="1" ht="51">
      <c r="A88" s="5">
        <f>COUNT($A$66:A87)+1</f>
        <v>7</v>
      </c>
      <c r="B88" s="18" t="s">
        <v>45</v>
      </c>
      <c r="C88" s="2" t="s">
        <v>3</v>
      </c>
      <c r="D88" s="6">
        <v>2</v>
      </c>
      <c r="E88" s="7"/>
      <c r="F88" s="141">
        <f aca="true" t="shared" si="1" ref="F88:F96">IF(D88="","",D88*E88)</f>
        <v>0</v>
      </c>
      <c r="G88" s="22"/>
      <c r="I88" s="33"/>
    </row>
    <row r="89" spans="1:10" s="21" customFormat="1" ht="12.75">
      <c r="A89" s="5"/>
      <c r="B89" s="18"/>
      <c r="C89" s="2"/>
      <c r="D89" s="6"/>
      <c r="E89" s="7"/>
      <c r="F89" s="141">
        <f t="shared" si="1"/>
      </c>
      <c r="I89" s="33"/>
      <c r="J89" s="10"/>
    </row>
    <row r="90" spans="1:10" s="21" customFormat="1" ht="12.75">
      <c r="A90" s="5"/>
      <c r="B90" s="18"/>
      <c r="C90" s="2"/>
      <c r="D90" s="6"/>
      <c r="E90" s="7"/>
      <c r="F90" s="141">
        <f t="shared" si="1"/>
      </c>
      <c r="I90" s="33"/>
      <c r="J90" s="10"/>
    </row>
    <row r="91" spans="1:10" s="21" customFormat="1" ht="25.5">
      <c r="A91" s="5">
        <f>COUNT($A$66:A90)+1</f>
        <v>8</v>
      </c>
      <c r="B91" s="18" t="s">
        <v>46</v>
      </c>
      <c r="C91" s="2"/>
      <c r="D91" s="6"/>
      <c r="E91" s="7"/>
      <c r="F91" s="141">
        <f t="shared" si="1"/>
      </c>
      <c r="I91" s="33"/>
      <c r="J91" s="10"/>
    </row>
    <row r="92" spans="1:10" s="21" customFormat="1" ht="12.75">
      <c r="A92" s="5"/>
      <c r="B92" s="19"/>
      <c r="C92" s="2" t="s">
        <v>0</v>
      </c>
      <c r="D92" s="6">
        <v>1</v>
      </c>
      <c r="E92" s="7"/>
      <c r="F92" s="141">
        <f t="shared" si="1"/>
        <v>0</v>
      </c>
      <c r="I92" s="33"/>
      <c r="J92" s="10"/>
    </row>
    <row r="93" spans="1:10" s="21" customFormat="1" ht="38.25">
      <c r="A93" s="5">
        <f>COUNT($A$66:A92)+1</f>
        <v>9</v>
      </c>
      <c r="B93" s="18" t="s">
        <v>27</v>
      </c>
      <c r="C93" s="2"/>
      <c r="D93" s="6"/>
      <c r="E93" s="7"/>
      <c r="F93" s="141">
        <f t="shared" si="1"/>
      </c>
      <c r="I93" s="33"/>
      <c r="J93" s="10"/>
    </row>
    <row r="94" spans="1:10" s="21" customFormat="1" ht="12.75">
      <c r="A94" s="5"/>
      <c r="B94" s="19"/>
      <c r="C94" s="2" t="s">
        <v>0</v>
      </c>
      <c r="D94" s="6">
        <v>1</v>
      </c>
      <c r="E94" s="7"/>
      <c r="F94" s="141">
        <f t="shared" si="1"/>
        <v>0</v>
      </c>
      <c r="I94" s="33"/>
      <c r="J94" s="10"/>
    </row>
    <row r="95" spans="1:10" s="15" customFormat="1" ht="25.5">
      <c r="A95" s="5">
        <f>COUNT($A$66:A94)+1</f>
        <v>10</v>
      </c>
      <c r="B95" s="18" t="s">
        <v>47</v>
      </c>
      <c r="C95" s="2"/>
      <c r="D95" s="6"/>
      <c r="E95" s="7"/>
      <c r="F95" s="141">
        <f t="shared" si="1"/>
      </c>
      <c r="I95" s="33"/>
      <c r="J95" s="10"/>
    </row>
    <row r="96" spans="1:10" s="15" customFormat="1" ht="12.75">
      <c r="A96" s="5"/>
      <c r="B96" s="17" t="s">
        <v>42</v>
      </c>
      <c r="C96" s="2" t="s">
        <v>0</v>
      </c>
      <c r="D96" s="6">
        <v>4</v>
      </c>
      <c r="E96" s="7"/>
      <c r="F96" s="141">
        <f t="shared" si="1"/>
        <v>0</v>
      </c>
      <c r="I96" s="33"/>
      <c r="J96" s="10"/>
    </row>
    <row r="97" spans="1:10" s="15" customFormat="1" ht="12.75">
      <c r="A97" s="5"/>
      <c r="B97" s="17"/>
      <c r="C97" s="2"/>
      <c r="D97" s="6"/>
      <c r="E97" s="7"/>
      <c r="F97" s="141"/>
      <c r="I97" s="33"/>
      <c r="J97" s="10"/>
    </row>
    <row r="98" spans="1:10" s="15" customFormat="1" ht="25.5">
      <c r="A98" s="5">
        <f>COUNT($A$66:A96)+1</f>
        <v>11</v>
      </c>
      <c r="B98" s="17" t="s">
        <v>48</v>
      </c>
      <c r="C98" s="2"/>
      <c r="D98" s="6"/>
      <c r="E98" s="7"/>
      <c r="F98" s="141">
        <f aca="true" t="shared" si="2" ref="F98:F117">IF(D98="","",D98*E98)</f>
      </c>
      <c r="I98" s="33"/>
      <c r="J98" s="10"/>
    </row>
    <row r="99" spans="1:10" s="15" customFormat="1" ht="12.75">
      <c r="A99" s="5"/>
      <c r="B99" s="18" t="s">
        <v>42</v>
      </c>
      <c r="C99" s="2" t="s">
        <v>0</v>
      </c>
      <c r="D99" s="6">
        <v>1</v>
      </c>
      <c r="E99" s="7"/>
      <c r="F99" s="141">
        <f t="shared" si="2"/>
        <v>0</v>
      </c>
      <c r="I99" s="33"/>
      <c r="J99" s="10"/>
    </row>
    <row r="100" spans="1:10" s="15" customFormat="1" ht="12.75">
      <c r="A100" s="5"/>
      <c r="B100" s="17"/>
      <c r="C100" s="2"/>
      <c r="D100" s="6"/>
      <c r="E100" s="7"/>
      <c r="F100" s="141">
        <f t="shared" si="2"/>
      </c>
      <c r="I100" s="33"/>
      <c r="J100" s="10"/>
    </row>
    <row r="101" spans="1:10" s="15" customFormat="1" ht="25.5">
      <c r="A101" s="5">
        <f>COUNT($A$66:A100)+1</f>
        <v>12</v>
      </c>
      <c r="B101" s="18" t="s">
        <v>49</v>
      </c>
      <c r="C101" s="2"/>
      <c r="D101" s="6"/>
      <c r="E101" s="7"/>
      <c r="F101" s="141">
        <f t="shared" si="2"/>
      </c>
      <c r="I101" s="33"/>
      <c r="J101" s="10"/>
    </row>
    <row r="102" spans="1:10" s="15" customFormat="1" ht="12.75">
      <c r="A102" s="5"/>
      <c r="B102" s="17" t="s">
        <v>42</v>
      </c>
      <c r="C102" s="2" t="s">
        <v>0</v>
      </c>
      <c r="D102" s="6">
        <v>1</v>
      </c>
      <c r="E102" s="7"/>
      <c r="F102" s="141">
        <f t="shared" si="2"/>
        <v>0</v>
      </c>
      <c r="I102" s="33"/>
      <c r="J102" s="10"/>
    </row>
    <row r="103" spans="1:10" s="23" customFormat="1" ht="12.75">
      <c r="A103" s="5"/>
      <c r="B103" s="17"/>
      <c r="C103" s="2"/>
      <c r="D103" s="6"/>
      <c r="E103" s="7"/>
      <c r="F103" s="141">
        <f t="shared" si="2"/>
      </c>
      <c r="I103" s="33"/>
      <c r="J103" s="10"/>
    </row>
    <row r="104" spans="1:10" s="15" customFormat="1" ht="25.5">
      <c r="A104" s="5">
        <f>COUNT($A$66:A103)+1</f>
        <v>13</v>
      </c>
      <c r="B104" s="18" t="s">
        <v>50</v>
      </c>
      <c r="C104" s="2"/>
      <c r="D104" s="6"/>
      <c r="E104" s="7"/>
      <c r="F104" s="141">
        <f t="shared" si="2"/>
      </c>
      <c r="I104" s="33"/>
      <c r="J104" s="10"/>
    </row>
    <row r="105" spans="1:10" s="15" customFormat="1" ht="12.75">
      <c r="A105" s="5"/>
      <c r="B105" s="18" t="s">
        <v>39</v>
      </c>
      <c r="C105" s="2" t="s">
        <v>0</v>
      </c>
      <c r="D105" s="6">
        <v>2</v>
      </c>
      <c r="E105" s="7"/>
      <c r="F105" s="141">
        <f t="shared" si="2"/>
        <v>0</v>
      </c>
      <c r="I105" s="33"/>
      <c r="J105" s="10"/>
    </row>
    <row r="106" spans="1:10" s="15" customFormat="1" ht="12.75">
      <c r="A106" s="5"/>
      <c r="B106" s="17"/>
      <c r="C106" s="2"/>
      <c r="D106" s="6"/>
      <c r="E106" s="7"/>
      <c r="F106" s="141">
        <f t="shared" si="2"/>
      </c>
      <c r="I106" s="33"/>
      <c r="J106" s="10"/>
    </row>
    <row r="107" spans="1:10" s="15" customFormat="1" ht="51">
      <c r="A107" s="5">
        <f>COUNT($A$66:A106)+1</f>
        <v>14</v>
      </c>
      <c r="B107" s="18" t="s">
        <v>51</v>
      </c>
      <c r="C107" s="2" t="s">
        <v>0</v>
      </c>
      <c r="D107" s="6">
        <v>2</v>
      </c>
      <c r="E107" s="7"/>
      <c r="F107" s="141">
        <f>IF(D107="","",D107*E107)</f>
        <v>0</v>
      </c>
      <c r="I107" s="33"/>
      <c r="J107" s="10"/>
    </row>
    <row r="108" spans="1:10" s="15" customFormat="1" ht="12.75">
      <c r="A108" s="5"/>
      <c r="B108" s="17"/>
      <c r="C108" s="2"/>
      <c r="D108" s="6"/>
      <c r="E108" s="7"/>
      <c r="F108" s="141"/>
      <c r="I108" s="33"/>
      <c r="J108" s="10"/>
    </row>
    <row r="109" spans="1:10" s="15" customFormat="1" ht="51">
      <c r="A109" s="5">
        <f>COUNT($A$66:A108)+1</f>
        <v>15</v>
      </c>
      <c r="B109" s="17" t="s">
        <v>52</v>
      </c>
      <c r="C109" s="2" t="s">
        <v>0</v>
      </c>
      <c r="D109" s="6">
        <v>2</v>
      </c>
      <c r="E109" s="7"/>
      <c r="F109" s="141">
        <f>IF(D109="","",D109*E109)</f>
        <v>0</v>
      </c>
      <c r="I109" s="33"/>
      <c r="J109" s="10"/>
    </row>
    <row r="110" spans="1:10" s="15" customFormat="1" ht="12.75">
      <c r="A110" s="5"/>
      <c r="B110" s="18"/>
      <c r="C110" s="2"/>
      <c r="D110" s="6"/>
      <c r="E110" s="7"/>
      <c r="F110" s="141"/>
      <c r="I110" s="33"/>
      <c r="J110" s="10"/>
    </row>
    <row r="111" spans="1:10" s="15" customFormat="1" ht="102">
      <c r="A111" s="5">
        <f>COUNT($A$66:A110)+1</f>
        <v>16</v>
      </c>
      <c r="B111" s="18" t="s">
        <v>53</v>
      </c>
      <c r="C111" s="2"/>
      <c r="D111" s="6"/>
      <c r="E111" s="7"/>
      <c r="F111" s="141">
        <f t="shared" si="2"/>
      </c>
      <c r="I111" s="33"/>
      <c r="J111" s="10"/>
    </row>
    <row r="112" spans="1:10" s="15" customFormat="1" ht="12.75">
      <c r="A112" s="5"/>
      <c r="B112" s="17" t="s">
        <v>54</v>
      </c>
      <c r="C112" s="2" t="s">
        <v>1</v>
      </c>
      <c r="D112" s="6">
        <v>3</v>
      </c>
      <c r="E112" s="7"/>
      <c r="F112" s="141">
        <f t="shared" si="2"/>
        <v>0</v>
      </c>
      <c r="I112" s="33"/>
      <c r="J112" s="10"/>
    </row>
    <row r="113" spans="1:10" s="15" customFormat="1" ht="12.75">
      <c r="A113" s="5"/>
      <c r="B113" s="18" t="s">
        <v>40</v>
      </c>
      <c r="C113" s="2" t="s">
        <v>1</v>
      </c>
      <c r="D113" s="6">
        <v>0</v>
      </c>
      <c r="E113" s="7"/>
      <c r="F113" s="141">
        <f t="shared" si="2"/>
      </c>
      <c r="I113" s="33"/>
      <c r="J113" s="10"/>
    </row>
    <row r="114" spans="1:10" s="15" customFormat="1" ht="12.75">
      <c r="A114" s="5"/>
      <c r="B114" s="17" t="s">
        <v>41</v>
      </c>
      <c r="C114" s="2" t="s">
        <v>1</v>
      </c>
      <c r="D114" s="6">
        <v>0</v>
      </c>
      <c r="E114" s="7"/>
      <c r="F114" s="141">
        <f t="shared" si="2"/>
      </c>
      <c r="I114" s="33"/>
      <c r="J114" s="10"/>
    </row>
    <row r="115" spans="1:10" s="15" customFormat="1" ht="12.75">
      <c r="A115" s="5"/>
      <c r="B115" s="18" t="s">
        <v>55</v>
      </c>
      <c r="C115" s="2" t="s">
        <v>1</v>
      </c>
      <c r="D115" s="6">
        <v>10</v>
      </c>
      <c r="E115" s="7"/>
      <c r="F115" s="141">
        <f t="shared" si="2"/>
        <v>0</v>
      </c>
      <c r="I115" s="33"/>
      <c r="J115" s="10"/>
    </row>
    <row r="116" spans="1:10" s="15" customFormat="1" ht="12.75">
      <c r="A116" s="5"/>
      <c r="B116" s="17"/>
      <c r="C116" s="2"/>
      <c r="D116" s="6"/>
      <c r="E116" s="7"/>
      <c r="F116" s="141">
        <f t="shared" si="2"/>
      </c>
      <c r="I116" s="33"/>
      <c r="J116" s="10"/>
    </row>
    <row r="117" spans="1:10" s="15" customFormat="1" ht="38.25">
      <c r="A117" s="5">
        <f>COUNT($A$66:A116)+1</f>
        <v>17</v>
      </c>
      <c r="B117" s="18" t="s">
        <v>56</v>
      </c>
      <c r="C117" s="2" t="s">
        <v>0</v>
      </c>
      <c r="D117" s="6">
        <v>4</v>
      </c>
      <c r="E117" s="7"/>
      <c r="F117" s="141">
        <f t="shared" si="2"/>
        <v>0</v>
      </c>
      <c r="I117" s="33"/>
      <c r="J117" s="10"/>
    </row>
    <row r="118" spans="1:10" s="15" customFormat="1" ht="12.75">
      <c r="A118" s="5"/>
      <c r="B118" s="17"/>
      <c r="C118" s="2"/>
      <c r="D118" s="6"/>
      <c r="E118" s="7"/>
      <c r="F118" s="141"/>
      <c r="I118" s="33"/>
      <c r="J118" s="10"/>
    </row>
    <row r="119" spans="1:10" s="15" customFormat="1" ht="114.75">
      <c r="A119" s="5">
        <f>COUNT($A$66:A118)+1</f>
        <v>18</v>
      </c>
      <c r="B119" s="18" t="s">
        <v>57</v>
      </c>
      <c r="C119" s="2" t="s">
        <v>3</v>
      </c>
      <c r="D119" s="6">
        <v>2</v>
      </c>
      <c r="E119" s="7"/>
      <c r="F119" s="141">
        <f>IF(D119="","",D119*E119)</f>
        <v>0</v>
      </c>
      <c r="I119" s="33"/>
      <c r="J119" s="10"/>
    </row>
    <row r="120" spans="1:10" s="15" customFormat="1" ht="12.75">
      <c r="A120" s="5"/>
      <c r="B120" s="18"/>
      <c r="C120" s="2"/>
      <c r="D120" s="6"/>
      <c r="E120" s="7"/>
      <c r="F120" s="141">
        <f aca="true" t="shared" si="3" ref="F120:F131">IF(D120="","",D120*E120)</f>
      </c>
      <c r="I120" s="33"/>
      <c r="J120" s="10"/>
    </row>
    <row r="121" spans="1:10" s="15" customFormat="1" ht="38.25">
      <c r="A121" s="5">
        <f>COUNT($A$66:A120)+1</f>
        <v>19</v>
      </c>
      <c r="B121" s="17" t="s">
        <v>58</v>
      </c>
      <c r="C121" s="2" t="s">
        <v>2</v>
      </c>
      <c r="D121" s="6">
        <v>1</v>
      </c>
      <c r="E121" s="7"/>
      <c r="F121" s="141">
        <f>IF(D121="","",D121*E121)</f>
        <v>0</v>
      </c>
      <c r="I121" s="33"/>
      <c r="J121" s="10"/>
    </row>
    <row r="122" spans="1:10" s="15" customFormat="1" ht="12.75">
      <c r="A122" s="5"/>
      <c r="B122" s="17"/>
      <c r="F122" s="144"/>
      <c r="I122" s="33"/>
      <c r="J122" s="10"/>
    </row>
    <row r="123" spans="1:10" s="15" customFormat="1" ht="38.25">
      <c r="A123" s="5">
        <f>COUNT($A$66:A122)+1</f>
        <v>20</v>
      </c>
      <c r="B123" s="18" t="s">
        <v>141</v>
      </c>
      <c r="C123" s="2"/>
      <c r="D123" s="6"/>
      <c r="E123" s="7"/>
      <c r="F123" s="141">
        <f t="shared" si="3"/>
      </c>
      <c r="I123" s="33"/>
      <c r="J123" s="10"/>
    </row>
    <row r="124" spans="1:10" s="15" customFormat="1" ht="12.75">
      <c r="A124" s="5"/>
      <c r="B124" s="17" t="s">
        <v>140</v>
      </c>
      <c r="C124" s="2" t="s">
        <v>7</v>
      </c>
      <c r="D124" s="6">
        <v>1</v>
      </c>
      <c r="E124" s="7"/>
      <c r="F124" s="141">
        <f t="shared" si="3"/>
        <v>0</v>
      </c>
      <c r="I124" s="33"/>
      <c r="J124" s="10"/>
    </row>
    <row r="125" spans="1:10" s="15" customFormat="1" ht="12.75">
      <c r="A125" s="5"/>
      <c r="B125" s="18"/>
      <c r="C125" s="2"/>
      <c r="D125" s="6"/>
      <c r="E125" s="7"/>
      <c r="F125" s="141">
        <f t="shared" si="3"/>
      </c>
      <c r="I125" s="33"/>
      <c r="J125" s="10"/>
    </row>
    <row r="126" spans="1:10" s="15" customFormat="1" ht="38.25">
      <c r="A126" s="5">
        <f>COUNT($A$66:A125)+1</f>
        <v>21</v>
      </c>
      <c r="B126" s="18" t="s">
        <v>59</v>
      </c>
      <c r="C126" s="2"/>
      <c r="D126" s="6"/>
      <c r="E126" s="7"/>
      <c r="F126" s="141">
        <f t="shared" si="3"/>
      </c>
      <c r="I126" s="33"/>
      <c r="J126" s="10"/>
    </row>
    <row r="127" spans="1:10" s="15" customFormat="1" ht="12.75">
      <c r="A127" s="5"/>
      <c r="B127" s="17" t="s">
        <v>40</v>
      </c>
      <c r="C127" s="2" t="s">
        <v>0</v>
      </c>
      <c r="D127" s="6">
        <v>1</v>
      </c>
      <c r="E127" s="7"/>
      <c r="F127" s="141">
        <f t="shared" si="3"/>
        <v>0</v>
      </c>
      <c r="I127" s="33"/>
      <c r="J127" s="10"/>
    </row>
    <row r="128" spans="1:10" s="15" customFormat="1" ht="12.75">
      <c r="A128" s="5"/>
      <c r="B128" s="17"/>
      <c r="C128" s="2"/>
      <c r="D128" s="6"/>
      <c r="E128" s="7"/>
      <c r="F128" s="141">
        <f t="shared" si="3"/>
      </c>
      <c r="I128" s="33"/>
      <c r="J128" s="10"/>
    </row>
    <row r="129" spans="1:10" s="15" customFormat="1" ht="38.25">
      <c r="A129" s="5">
        <f>COUNT($A$66:A128)+1</f>
        <v>22</v>
      </c>
      <c r="B129" s="18" t="s">
        <v>60</v>
      </c>
      <c r="C129" s="2"/>
      <c r="D129" s="6"/>
      <c r="E129" s="7"/>
      <c r="F129" s="141">
        <f t="shared" si="3"/>
      </c>
      <c r="I129" s="33"/>
      <c r="J129" s="10"/>
    </row>
    <row r="130" spans="1:10" s="15" customFormat="1" ht="12.75">
      <c r="A130" s="5"/>
      <c r="B130" s="18" t="s">
        <v>61</v>
      </c>
      <c r="C130" s="2" t="s">
        <v>7</v>
      </c>
      <c r="D130" s="6">
        <v>1</v>
      </c>
      <c r="E130" s="7"/>
      <c r="F130" s="141">
        <f t="shared" si="3"/>
        <v>0</v>
      </c>
      <c r="I130" s="33"/>
      <c r="J130" s="10"/>
    </row>
    <row r="131" spans="1:10" s="15" customFormat="1" ht="12.75">
      <c r="A131" s="5"/>
      <c r="B131" s="17"/>
      <c r="C131" s="2"/>
      <c r="D131" s="6"/>
      <c r="E131" s="7"/>
      <c r="F131" s="141">
        <f t="shared" si="3"/>
      </c>
      <c r="I131" s="33"/>
      <c r="J131" s="10"/>
    </row>
    <row r="132" spans="1:10" s="15" customFormat="1" ht="38.25">
      <c r="A132" s="5">
        <f>COUNT($A$66:A131)+1</f>
        <v>23</v>
      </c>
      <c r="B132" s="17" t="s">
        <v>62</v>
      </c>
      <c r="C132" s="2" t="s">
        <v>26</v>
      </c>
      <c r="D132" s="6">
        <v>1</v>
      </c>
      <c r="E132" s="7"/>
      <c r="F132" s="141">
        <f>IF(D132="","",D132*E132)</f>
        <v>0</v>
      </c>
      <c r="I132" s="33"/>
      <c r="J132" s="10"/>
    </row>
    <row r="133" spans="1:10" s="15" customFormat="1" ht="12.75">
      <c r="A133" s="5"/>
      <c r="B133" s="18"/>
      <c r="C133" s="2"/>
      <c r="D133" s="6"/>
      <c r="E133" s="7"/>
      <c r="F133" s="141">
        <f>IF(D133="","",D133*E133)</f>
      </c>
      <c r="I133" s="33"/>
      <c r="J133" s="10"/>
    </row>
    <row r="134" spans="1:10" s="15" customFormat="1" ht="38.25">
      <c r="A134" s="5">
        <f>COUNT($A$66:A133)+1</f>
        <v>24</v>
      </c>
      <c r="B134" s="17" t="s">
        <v>151</v>
      </c>
      <c r="C134" s="2" t="s">
        <v>7</v>
      </c>
      <c r="D134" s="6">
        <v>1</v>
      </c>
      <c r="E134" s="7"/>
      <c r="F134" s="141">
        <f>IF(D134="","",D134*E134)</f>
        <v>0</v>
      </c>
      <c r="I134" s="33"/>
      <c r="J134" s="10"/>
    </row>
    <row r="135" spans="1:10" s="15" customFormat="1" ht="12.75">
      <c r="A135" s="5"/>
      <c r="B135" s="17"/>
      <c r="C135" s="2"/>
      <c r="D135" s="6"/>
      <c r="E135" s="7"/>
      <c r="F135" s="141">
        <f>IF(D135="","",D135*E135)</f>
      </c>
      <c r="I135" s="33"/>
      <c r="J135" s="10"/>
    </row>
    <row r="136" spans="1:10" s="15" customFormat="1" ht="12.75">
      <c r="A136" s="5"/>
      <c r="B136" s="17"/>
      <c r="C136" s="2"/>
      <c r="D136" s="6"/>
      <c r="E136" s="7"/>
      <c r="F136" s="141"/>
      <c r="I136" s="33"/>
      <c r="J136" s="10"/>
    </row>
    <row r="137" spans="1:10" s="15" customFormat="1" ht="51">
      <c r="A137" s="5">
        <f>COUNT($A$66:A136)+1</f>
        <v>25</v>
      </c>
      <c r="B137" s="17" t="s">
        <v>63</v>
      </c>
      <c r="C137" s="2" t="s">
        <v>26</v>
      </c>
      <c r="D137" s="6">
        <v>1</v>
      </c>
      <c r="E137" s="7"/>
      <c r="F137" s="141">
        <f>IF(D137="","",D137*E137)</f>
        <v>0</v>
      </c>
      <c r="I137" s="33"/>
      <c r="J137" s="10"/>
    </row>
    <row r="138" spans="1:10" s="15" customFormat="1" ht="12.75">
      <c r="A138" s="5"/>
      <c r="B138" s="18"/>
      <c r="C138" s="2"/>
      <c r="D138" s="6"/>
      <c r="E138" s="7"/>
      <c r="F138" s="141"/>
      <c r="I138" s="33"/>
      <c r="J138" s="10"/>
    </row>
    <row r="139" spans="1:10" s="15" customFormat="1" ht="38.25">
      <c r="A139" s="5">
        <f>COUNT($A$66:A138)+1</f>
        <v>26</v>
      </c>
      <c r="B139" s="18" t="s">
        <v>64</v>
      </c>
      <c r="C139" s="2" t="s">
        <v>4</v>
      </c>
      <c r="D139" s="6">
        <v>2</v>
      </c>
      <c r="E139" s="7"/>
      <c r="F139" s="141">
        <f>IF(D139="","",D139*E139)</f>
        <v>0</v>
      </c>
      <c r="I139" s="33"/>
      <c r="J139" s="10"/>
    </row>
    <row r="140" spans="1:10" s="15" customFormat="1" ht="12.75">
      <c r="A140" s="5"/>
      <c r="B140" s="17"/>
      <c r="C140" s="2"/>
      <c r="D140" s="6"/>
      <c r="E140" s="7"/>
      <c r="F140" s="141"/>
      <c r="I140" s="33"/>
      <c r="J140" s="10"/>
    </row>
    <row r="141" spans="1:10" s="15" customFormat="1" ht="89.25">
      <c r="A141" s="5">
        <f>COUNT($A$66:A140)+1</f>
        <v>27</v>
      </c>
      <c r="B141" s="17" t="s">
        <v>65</v>
      </c>
      <c r="C141" s="2" t="s">
        <v>28</v>
      </c>
      <c r="D141" s="6">
        <v>1</v>
      </c>
      <c r="E141" s="7"/>
      <c r="F141" s="141">
        <f>IF(D141="","",D141*E141)</f>
        <v>0</v>
      </c>
      <c r="I141" s="33"/>
      <c r="J141" s="10"/>
    </row>
    <row r="142" spans="1:252" s="10" customFormat="1" ht="12.75">
      <c r="A142" s="5"/>
      <c r="B142" s="18"/>
      <c r="C142" s="2"/>
      <c r="D142" s="6"/>
      <c r="E142" s="7"/>
      <c r="F142" s="141"/>
      <c r="G142" s="24"/>
      <c r="I142" s="33"/>
      <c r="K142" s="21"/>
      <c r="L142" s="21"/>
      <c r="M142" s="16"/>
      <c r="N142" s="25"/>
      <c r="O142" s="21"/>
      <c r="P142" s="21"/>
      <c r="Q142" s="21"/>
      <c r="R142" s="21"/>
      <c r="S142" s="26"/>
      <c r="T142" s="16"/>
      <c r="U142" s="25"/>
      <c r="V142" s="21"/>
      <c r="W142" s="21"/>
      <c r="X142" s="21"/>
      <c r="Y142" s="21"/>
      <c r="Z142" s="26"/>
      <c r="AA142" s="16"/>
      <c r="AB142" s="25"/>
      <c r="AC142" s="21"/>
      <c r="AD142" s="21"/>
      <c r="AE142" s="21"/>
      <c r="AF142" s="21"/>
      <c r="AG142" s="26"/>
      <c r="AH142" s="16"/>
      <c r="AI142" s="25"/>
      <c r="AJ142" s="21"/>
      <c r="AK142" s="21"/>
      <c r="AL142" s="21"/>
      <c r="AM142" s="21"/>
      <c r="AN142" s="26"/>
      <c r="AO142" s="16"/>
      <c r="AP142" s="25"/>
      <c r="AQ142" s="21"/>
      <c r="AR142" s="21"/>
      <c r="AS142" s="21"/>
      <c r="AT142" s="21"/>
      <c r="AU142" s="26"/>
      <c r="AV142" s="16"/>
      <c r="AW142" s="25"/>
      <c r="AX142" s="21"/>
      <c r="AY142" s="21"/>
      <c r="AZ142" s="21"/>
      <c r="BA142" s="21"/>
      <c r="BB142" s="26"/>
      <c r="BC142" s="16"/>
      <c r="BD142" s="25"/>
      <c r="BE142" s="21"/>
      <c r="BF142" s="21"/>
      <c r="BG142" s="21"/>
      <c r="BH142" s="21"/>
      <c r="BI142" s="26"/>
      <c r="BJ142" s="16"/>
      <c r="BK142" s="25"/>
      <c r="BL142" s="21"/>
      <c r="BM142" s="21"/>
      <c r="BN142" s="21"/>
      <c r="BO142" s="21"/>
      <c r="BP142" s="26"/>
      <c r="BQ142" s="16"/>
      <c r="BR142" s="25"/>
      <c r="BS142" s="21"/>
      <c r="BT142" s="21"/>
      <c r="BU142" s="21"/>
      <c r="BV142" s="21"/>
      <c r="BW142" s="26"/>
      <c r="BX142" s="16"/>
      <c r="BY142" s="25"/>
      <c r="BZ142" s="21"/>
      <c r="CA142" s="21"/>
      <c r="CB142" s="21"/>
      <c r="CC142" s="21"/>
      <c r="CD142" s="26"/>
      <c r="CE142" s="16"/>
      <c r="CF142" s="25"/>
      <c r="CG142" s="21"/>
      <c r="CH142" s="21"/>
      <c r="CI142" s="21"/>
      <c r="CJ142" s="21"/>
      <c r="CK142" s="26"/>
      <c r="CL142" s="16"/>
      <c r="CM142" s="25"/>
      <c r="CN142" s="21"/>
      <c r="CO142" s="21"/>
      <c r="CP142" s="21"/>
      <c r="CQ142" s="21"/>
      <c r="CR142" s="26"/>
      <c r="CS142" s="16"/>
      <c r="CT142" s="25"/>
      <c r="CU142" s="21"/>
      <c r="CV142" s="21"/>
      <c r="CW142" s="21"/>
      <c r="CX142" s="21"/>
      <c r="CY142" s="26"/>
      <c r="CZ142" s="16"/>
      <c r="DA142" s="25"/>
      <c r="DB142" s="21"/>
      <c r="DC142" s="21"/>
      <c r="DD142" s="21"/>
      <c r="DE142" s="21"/>
      <c r="DF142" s="26"/>
      <c r="DG142" s="16"/>
      <c r="DH142" s="25"/>
      <c r="DI142" s="21"/>
      <c r="DJ142" s="21"/>
      <c r="DK142" s="21"/>
      <c r="DL142" s="21"/>
      <c r="DM142" s="26"/>
      <c r="DN142" s="16"/>
      <c r="DO142" s="25"/>
      <c r="DP142" s="21"/>
      <c r="DQ142" s="21"/>
      <c r="DR142" s="21"/>
      <c r="DS142" s="21"/>
      <c r="DT142" s="26"/>
      <c r="DU142" s="16"/>
      <c r="DV142" s="25"/>
      <c r="DW142" s="21"/>
      <c r="DX142" s="21"/>
      <c r="DY142" s="21"/>
      <c r="DZ142" s="21"/>
      <c r="EA142" s="26"/>
      <c r="EB142" s="16"/>
      <c r="EC142" s="25"/>
      <c r="ED142" s="21"/>
      <c r="EE142" s="21"/>
      <c r="EF142" s="21"/>
      <c r="EG142" s="21"/>
      <c r="EH142" s="26"/>
      <c r="EI142" s="16"/>
      <c r="EJ142" s="25"/>
      <c r="EK142" s="21"/>
      <c r="EL142" s="21"/>
      <c r="EM142" s="21"/>
      <c r="EN142" s="21"/>
      <c r="EO142" s="26"/>
      <c r="EP142" s="16"/>
      <c r="EQ142" s="25"/>
      <c r="ER142" s="21"/>
      <c r="ES142" s="21"/>
      <c r="ET142" s="21"/>
      <c r="EU142" s="21"/>
      <c r="EV142" s="26"/>
      <c r="EW142" s="16"/>
      <c r="EX142" s="25"/>
      <c r="EY142" s="21"/>
      <c r="EZ142" s="21"/>
      <c r="FA142" s="21"/>
      <c r="FB142" s="21"/>
      <c r="FC142" s="26"/>
      <c r="FD142" s="16"/>
      <c r="FE142" s="25"/>
      <c r="FF142" s="21"/>
      <c r="FG142" s="21"/>
      <c r="FH142" s="21"/>
      <c r="FI142" s="21"/>
      <c r="FJ142" s="26"/>
      <c r="FK142" s="16"/>
      <c r="FL142" s="25"/>
      <c r="FM142" s="21"/>
      <c r="FN142" s="21"/>
      <c r="FO142" s="21"/>
      <c r="FP142" s="21"/>
      <c r="FQ142" s="26"/>
      <c r="FR142" s="16"/>
      <c r="FS142" s="25"/>
      <c r="FT142" s="21"/>
      <c r="FU142" s="21"/>
      <c r="FV142" s="21"/>
      <c r="FW142" s="21"/>
      <c r="FX142" s="26"/>
      <c r="FY142" s="16"/>
      <c r="FZ142" s="25"/>
      <c r="GA142" s="21"/>
      <c r="GB142" s="21"/>
      <c r="GC142" s="21"/>
      <c r="GD142" s="21"/>
      <c r="GE142" s="26"/>
      <c r="GF142" s="16"/>
      <c r="GG142" s="25"/>
      <c r="GH142" s="21"/>
      <c r="GI142" s="21"/>
      <c r="GJ142" s="21"/>
      <c r="GK142" s="21"/>
      <c r="GL142" s="26"/>
      <c r="GM142" s="16"/>
      <c r="GN142" s="25"/>
      <c r="GO142" s="21"/>
      <c r="GP142" s="21"/>
      <c r="GQ142" s="21"/>
      <c r="GR142" s="21"/>
      <c r="GS142" s="26"/>
      <c r="GT142" s="16"/>
      <c r="GU142" s="25"/>
      <c r="GV142" s="21"/>
      <c r="GW142" s="21"/>
      <c r="GX142" s="21"/>
      <c r="GY142" s="21"/>
      <c r="GZ142" s="26"/>
      <c r="HA142" s="16"/>
      <c r="HB142" s="25"/>
      <c r="HC142" s="21"/>
      <c r="HD142" s="21"/>
      <c r="HE142" s="21"/>
      <c r="HF142" s="21"/>
      <c r="HG142" s="26"/>
      <c r="HH142" s="16"/>
      <c r="HI142" s="25"/>
      <c r="HJ142" s="21"/>
      <c r="HK142" s="21"/>
      <c r="HL142" s="21"/>
      <c r="HM142" s="21"/>
      <c r="HN142" s="26"/>
      <c r="HO142" s="16"/>
      <c r="HP142" s="25"/>
      <c r="HQ142" s="21"/>
      <c r="HR142" s="21"/>
      <c r="HS142" s="21"/>
      <c r="HT142" s="21"/>
      <c r="HU142" s="26"/>
      <c r="HV142" s="16"/>
      <c r="HW142" s="25"/>
      <c r="HX142" s="21"/>
      <c r="HY142" s="21"/>
      <c r="HZ142" s="21"/>
      <c r="IA142" s="21"/>
      <c r="IB142" s="26"/>
      <c r="IC142" s="16"/>
      <c r="ID142" s="25"/>
      <c r="IE142" s="21"/>
      <c r="IF142" s="21"/>
      <c r="IG142" s="21"/>
      <c r="IH142" s="21"/>
      <c r="II142" s="26"/>
      <c r="IJ142" s="16"/>
      <c r="IK142" s="25"/>
      <c r="IL142" s="21"/>
      <c r="IM142" s="21"/>
      <c r="IN142" s="21"/>
      <c r="IO142" s="21"/>
      <c r="IP142" s="26"/>
      <c r="IQ142" s="16"/>
      <c r="IR142" s="25"/>
    </row>
    <row r="143" spans="1:252" s="10" customFormat="1" ht="51">
      <c r="A143" s="5">
        <f>COUNT($A$66:A142)+1</f>
        <v>28</v>
      </c>
      <c r="B143" s="18" t="s">
        <v>66</v>
      </c>
      <c r="C143" s="2" t="s">
        <v>28</v>
      </c>
      <c r="D143" s="6">
        <v>1</v>
      </c>
      <c r="E143" s="7"/>
      <c r="F143" s="141">
        <f aca="true" t="shared" si="4" ref="F143:F158">IF(D143="","",D143*E143)</f>
        <v>0</v>
      </c>
      <c r="G143" s="24"/>
      <c r="I143" s="33"/>
      <c r="K143" s="21"/>
      <c r="L143" s="21"/>
      <c r="M143" s="16"/>
      <c r="N143" s="25"/>
      <c r="O143" s="21"/>
      <c r="P143" s="21"/>
      <c r="Q143" s="21"/>
      <c r="R143" s="21"/>
      <c r="S143" s="26"/>
      <c r="T143" s="16"/>
      <c r="U143" s="25"/>
      <c r="V143" s="21"/>
      <c r="W143" s="21"/>
      <c r="X143" s="21"/>
      <c r="Y143" s="21"/>
      <c r="Z143" s="26"/>
      <c r="AA143" s="16"/>
      <c r="AB143" s="25"/>
      <c r="AC143" s="21"/>
      <c r="AD143" s="21"/>
      <c r="AE143" s="21"/>
      <c r="AF143" s="21"/>
      <c r="AG143" s="26"/>
      <c r="AH143" s="16"/>
      <c r="AI143" s="25"/>
      <c r="AJ143" s="21"/>
      <c r="AK143" s="21"/>
      <c r="AL143" s="21"/>
      <c r="AM143" s="21"/>
      <c r="AN143" s="26"/>
      <c r="AO143" s="16"/>
      <c r="AP143" s="25"/>
      <c r="AQ143" s="21"/>
      <c r="AR143" s="21"/>
      <c r="AS143" s="21"/>
      <c r="AT143" s="21"/>
      <c r="AU143" s="26"/>
      <c r="AV143" s="16"/>
      <c r="AW143" s="25"/>
      <c r="AX143" s="21"/>
      <c r="AY143" s="21"/>
      <c r="AZ143" s="21"/>
      <c r="BA143" s="21"/>
      <c r="BB143" s="26"/>
      <c r="BC143" s="16"/>
      <c r="BD143" s="25"/>
      <c r="BE143" s="21"/>
      <c r="BF143" s="21"/>
      <c r="BG143" s="21"/>
      <c r="BH143" s="21"/>
      <c r="BI143" s="26"/>
      <c r="BJ143" s="16"/>
      <c r="BK143" s="25"/>
      <c r="BL143" s="21"/>
      <c r="BM143" s="21"/>
      <c r="BN143" s="21"/>
      <c r="BO143" s="21"/>
      <c r="BP143" s="26"/>
      <c r="BQ143" s="16"/>
      <c r="BR143" s="25"/>
      <c r="BS143" s="21"/>
      <c r="BT143" s="21"/>
      <c r="BU143" s="21"/>
      <c r="BV143" s="21"/>
      <c r="BW143" s="26"/>
      <c r="BX143" s="16"/>
      <c r="BY143" s="25"/>
      <c r="BZ143" s="21"/>
      <c r="CA143" s="21"/>
      <c r="CB143" s="21"/>
      <c r="CC143" s="21"/>
      <c r="CD143" s="26"/>
      <c r="CE143" s="16"/>
      <c r="CF143" s="25"/>
      <c r="CG143" s="21"/>
      <c r="CH143" s="21"/>
      <c r="CI143" s="21"/>
      <c r="CJ143" s="21"/>
      <c r="CK143" s="26"/>
      <c r="CL143" s="16"/>
      <c r="CM143" s="25"/>
      <c r="CN143" s="21"/>
      <c r="CO143" s="21"/>
      <c r="CP143" s="21"/>
      <c r="CQ143" s="21"/>
      <c r="CR143" s="26"/>
      <c r="CS143" s="16"/>
      <c r="CT143" s="25"/>
      <c r="CU143" s="21"/>
      <c r="CV143" s="21"/>
      <c r="CW143" s="21"/>
      <c r="CX143" s="21"/>
      <c r="CY143" s="26"/>
      <c r="CZ143" s="16"/>
      <c r="DA143" s="25"/>
      <c r="DB143" s="21"/>
      <c r="DC143" s="21"/>
      <c r="DD143" s="21"/>
      <c r="DE143" s="21"/>
      <c r="DF143" s="26"/>
      <c r="DG143" s="16"/>
      <c r="DH143" s="25"/>
      <c r="DI143" s="21"/>
      <c r="DJ143" s="21"/>
      <c r="DK143" s="21"/>
      <c r="DL143" s="21"/>
      <c r="DM143" s="26"/>
      <c r="DN143" s="16"/>
      <c r="DO143" s="25"/>
      <c r="DP143" s="21"/>
      <c r="DQ143" s="21"/>
      <c r="DR143" s="21"/>
      <c r="DS143" s="21"/>
      <c r="DT143" s="26"/>
      <c r="DU143" s="16"/>
      <c r="DV143" s="25"/>
      <c r="DW143" s="21"/>
      <c r="DX143" s="21"/>
      <c r="DY143" s="21"/>
      <c r="DZ143" s="21"/>
      <c r="EA143" s="26"/>
      <c r="EB143" s="16"/>
      <c r="EC143" s="25"/>
      <c r="ED143" s="21"/>
      <c r="EE143" s="21"/>
      <c r="EF143" s="21"/>
      <c r="EG143" s="21"/>
      <c r="EH143" s="26"/>
      <c r="EI143" s="16"/>
      <c r="EJ143" s="25"/>
      <c r="EK143" s="21"/>
      <c r="EL143" s="21"/>
      <c r="EM143" s="21"/>
      <c r="EN143" s="21"/>
      <c r="EO143" s="26"/>
      <c r="EP143" s="16"/>
      <c r="EQ143" s="25"/>
      <c r="ER143" s="21"/>
      <c r="ES143" s="21"/>
      <c r="ET143" s="21"/>
      <c r="EU143" s="21"/>
      <c r="EV143" s="26"/>
      <c r="EW143" s="16"/>
      <c r="EX143" s="25"/>
      <c r="EY143" s="21"/>
      <c r="EZ143" s="21"/>
      <c r="FA143" s="21"/>
      <c r="FB143" s="21"/>
      <c r="FC143" s="26"/>
      <c r="FD143" s="16"/>
      <c r="FE143" s="25"/>
      <c r="FF143" s="21"/>
      <c r="FG143" s="21"/>
      <c r="FH143" s="21"/>
      <c r="FI143" s="21"/>
      <c r="FJ143" s="26"/>
      <c r="FK143" s="16"/>
      <c r="FL143" s="25"/>
      <c r="FM143" s="21"/>
      <c r="FN143" s="21"/>
      <c r="FO143" s="21"/>
      <c r="FP143" s="21"/>
      <c r="FQ143" s="26"/>
      <c r="FR143" s="16"/>
      <c r="FS143" s="25"/>
      <c r="FT143" s="21"/>
      <c r="FU143" s="21"/>
      <c r="FV143" s="21"/>
      <c r="FW143" s="21"/>
      <c r="FX143" s="26"/>
      <c r="FY143" s="16"/>
      <c r="FZ143" s="25"/>
      <c r="GA143" s="21"/>
      <c r="GB143" s="21"/>
      <c r="GC143" s="21"/>
      <c r="GD143" s="21"/>
      <c r="GE143" s="26"/>
      <c r="GF143" s="16"/>
      <c r="GG143" s="25"/>
      <c r="GH143" s="21"/>
      <c r="GI143" s="21"/>
      <c r="GJ143" s="21"/>
      <c r="GK143" s="21"/>
      <c r="GL143" s="26"/>
      <c r="GM143" s="16"/>
      <c r="GN143" s="25"/>
      <c r="GO143" s="21"/>
      <c r="GP143" s="21"/>
      <c r="GQ143" s="21"/>
      <c r="GR143" s="21"/>
      <c r="GS143" s="26"/>
      <c r="GT143" s="16"/>
      <c r="GU143" s="25"/>
      <c r="GV143" s="21"/>
      <c r="GW143" s="21"/>
      <c r="GX143" s="21"/>
      <c r="GY143" s="21"/>
      <c r="GZ143" s="26"/>
      <c r="HA143" s="16"/>
      <c r="HB143" s="25"/>
      <c r="HC143" s="21"/>
      <c r="HD143" s="21"/>
      <c r="HE143" s="21"/>
      <c r="HF143" s="21"/>
      <c r="HG143" s="26"/>
      <c r="HH143" s="16"/>
      <c r="HI143" s="25"/>
      <c r="HJ143" s="21"/>
      <c r="HK143" s="21"/>
      <c r="HL143" s="21"/>
      <c r="HM143" s="21"/>
      <c r="HN143" s="26"/>
      <c r="HO143" s="16"/>
      <c r="HP143" s="25"/>
      <c r="HQ143" s="21"/>
      <c r="HR143" s="21"/>
      <c r="HS143" s="21"/>
      <c r="HT143" s="21"/>
      <c r="HU143" s="26"/>
      <c r="HV143" s="16"/>
      <c r="HW143" s="25"/>
      <c r="HX143" s="21"/>
      <c r="HY143" s="21"/>
      <c r="HZ143" s="21"/>
      <c r="IA143" s="21"/>
      <c r="IB143" s="26"/>
      <c r="IC143" s="16"/>
      <c r="ID143" s="25"/>
      <c r="IE143" s="21"/>
      <c r="IF143" s="21"/>
      <c r="IG143" s="21"/>
      <c r="IH143" s="21"/>
      <c r="II143" s="26"/>
      <c r="IJ143" s="16"/>
      <c r="IK143" s="25"/>
      <c r="IL143" s="21"/>
      <c r="IM143" s="21"/>
      <c r="IN143" s="21"/>
      <c r="IO143" s="21"/>
      <c r="IP143" s="26"/>
      <c r="IQ143" s="16"/>
      <c r="IR143" s="25"/>
    </row>
    <row r="144" spans="1:252" s="10" customFormat="1" ht="12.75">
      <c r="A144" s="5"/>
      <c r="B144" s="17"/>
      <c r="C144" s="2"/>
      <c r="D144" s="6"/>
      <c r="E144" s="7"/>
      <c r="F144" s="141">
        <f t="shared" si="4"/>
      </c>
      <c r="G144" s="24"/>
      <c r="I144" s="33"/>
      <c r="K144" s="21"/>
      <c r="L144" s="21"/>
      <c r="M144" s="16"/>
      <c r="N144" s="25"/>
      <c r="O144" s="21"/>
      <c r="P144" s="21"/>
      <c r="Q144" s="21"/>
      <c r="R144" s="21"/>
      <c r="S144" s="26"/>
      <c r="T144" s="16"/>
      <c r="U144" s="25"/>
      <c r="V144" s="21"/>
      <c r="W144" s="21"/>
      <c r="X144" s="21"/>
      <c r="Y144" s="21"/>
      <c r="Z144" s="26"/>
      <c r="AA144" s="16"/>
      <c r="AB144" s="25"/>
      <c r="AC144" s="21"/>
      <c r="AD144" s="21"/>
      <c r="AE144" s="21"/>
      <c r="AF144" s="21"/>
      <c r="AG144" s="26"/>
      <c r="AH144" s="16"/>
      <c r="AI144" s="25"/>
      <c r="AJ144" s="21"/>
      <c r="AK144" s="21"/>
      <c r="AL144" s="21"/>
      <c r="AM144" s="21"/>
      <c r="AN144" s="26"/>
      <c r="AO144" s="16"/>
      <c r="AP144" s="25"/>
      <c r="AQ144" s="21"/>
      <c r="AR144" s="21"/>
      <c r="AS144" s="21"/>
      <c r="AT144" s="21"/>
      <c r="AU144" s="26"/>
      <c r="AV144" s="16"/>
      <c r="AW144" s="25"/>
      <c r="AX144" s="21"/>
      <c r="AY144" s="21"/>
      <c r="AZ144" s="21"/>
      <c r="BA144" s="21"/>
      <c r="BB144" s="26"/>
      <c r="BC144" s="16"/>
      <c r="BD144" s="25"/>
      <c r="BE144" s="21"/>
      <c r="BF144" s="21"/>
      <c r="BG144" s="21"/>
      <c r="BH144" s="21"/>
      <c r="BI144" s="26"/>
      <c r="BJ144" s="16"/>
      <c r="BK144" s="25"/>
      <c r="BL144" s="21"/>
      <c r="BM144" s="21"/>
      <c r="BN144" s="21"/>
      <c r="BO144" s="21"/>
      <c r="BP144" s="26"/>
      <c r="BQ144" s="16"/>
      <c r="BR144" s="25"/>
      <c r="BS144" s="21"/>
      <c r="BT144" s="21"/>
      <c r="BU144" s="21"/>
      <c r="BV144" s="21"/>
      <c r="BW144" s="26"/>
      <c r="BX144" s="16"/>
      <c r="BY144" s="25"/>
      <c r="BZ144" s="21"/>
      <c r="CA144" s="21"/>
      <c r="CB144" s="21"/>
      <c r="CC144" s="21"/>
      <c r="CD144" s="26"/>
      <c r="CE144" s="16"/>
      <c r="CF144" s="25"/>
      <c r="CG144" s="21"/>
      <c r="CH144" s="21"/>
      <c r="CI144" s="21"/>
      <c r="CJ144" s="21"/>
      <c r="CK144" s="26"/>
      <c r="CL144" s="16"/>
      <c r="CM144" s="25"/>
      <c r="CN144" s="21"/>
      <c r="CO144" s="21"/>
      <c r="CP144" s="21"/>
      <c r="CQ144" s="21"/>
      <c r="CR144" s="26"/>
      <c r="CS144" s="16"/>
      <c r="CT144" s="25"/>
      <c r="CU144" s="21"/>
      <c r="CV144" s="21"/>
      <c r="CW144" s="21"/>
      <c r="CX144" s="21"/>
      <c r="CY144" s="26"/>
      <c r="CZ144" s="16"/>
      <c r="DA144" s="25"/>
      <c r="DB144" s="21"/>
      <c r="DC144" s="21"/>
      <c r="DD144" s="21"/>
      <c r="DE144" s="21"/>
      <c r="DF144" s="26"/>
      <c r="DG144" s="16"/>
      <c r="DH144" s="25"/>
      <c r="DI144" s="21"/>
      <c r="DJ144" s="21"/>
      <c r="DK144" s="21"/>
      <c r="DL144" s="21"/>
      <c r="DM144" s="26"/>
      <c r="DN144" s="16"/>
      <c r="DO144" s="25"/>
      <c r="DP144" s="21"/>
      <c r="DQ144" s="21"/>
      <c r="DR144" s="21"/>
      <c r="DS144" s="21"/>
      <c r="DT144" s="26"/>
      <c r="DU144" s="16"/>
      <c r="DV144" s="25"/>
      <c r="DW144" s="21"/>
      <c r="DX144" s="21"/>
      <c r="DY144" s="21"/>
      <c r="DZ144" s="21"/>
      <c r="EA144" s="26"/>
      <c r="EB144" s="16"/>
      <c r="EC144" s="25"/>
      <c r="ED144" s="21"/>
      <c r="EE144" s="21"/>
      <c r="EF144" s="21"/>
      <c r="EG144" s="21"/>
      <c r="EH144" s="26"/>
      <c r="EI144" s="16"/>
      <c r="EJ144" s="25"/>
      <c r="EK144" s="21"/>
      <c r="EL144" s="21"/>
      <c r="EM144" s="21"/>
      <c r="EN144" s="21"/>
      <c r="EO144" s="26"/>
      <c r="EP144" s="16"/>
      <c r="EQ144" s="25"/>
      <c r="ER144" s="21"/>
      <c r="ES144" s="21"/>
      <c r="ET144" s="21"/>
      <c r="EU144" s="21"/>
      <c r="EV144" s="26"/>
      <c r="EW144" s="16"/>
      <c r="EX144" s="25"/>
      <c r="EY144" s="21"/>
      <c r="EZ144" s="21"/>
      <c r="FA144" s="21"/>
      <c r="FB144" s="21"/>
      <c r="FC144" s="26"/>
      <c r="FD144" s="16"/>
      <c r="FE144" s="25"/>
      <c r="FF144" s="21"/>
      <c r="FG144" s="21"/>
      <c r="FH144" s="21"/>
      <c r="FI144" s="21"/>
      <c r="FJ144" s="26"/>
      <c r="FK144" s="16"/>
      <c r="FL144" s="25"/>
      <c r="FM144" s="21"/>
      <c r="FN144" s="21"/>
      <c r="FO144" s="21"/>
      <c r="FP144" s="21"/>
      <c r="FQ144" s="26"/>
      <c r="FR144" s="16"/>
      <c r="FS144" s="25"/>
      <c r="FT144" s="21"/>
      <c r="FU144" s="21"/>
      <c r="FV144" s="21"/>
      <c r="FW144" s="21"/>
      <c r="FX144" s="26"/>
      <c r="FY144" s="16"/>
      <c r="FZ144" s="25"/>
      <c r="GA144" s="21"/>
      <c r="GB144" s="21"/>
      <c r="GC144" s="21"/>
      <c r="GD144" s="21"/>
      <c r="GE144" s="26"/>
      <c r="GF144" s="16"/>
      <c r="GG144" s="25"/>
      <c r="GH144" s="21"/>
      <c r="GI144" s="21"/>
      <c r="GJ144" s="21"/>
      <c r="GK144" s="21"/>
      <c r="GL144" s="26"/>
      <c r="GM144" s="16"/>
      <c r="GN144" s="25"/>
      <c r="GO144" s="21"/>
      <c r="GP144" s="21"/>
      <c r="GQ144" s="21"/>
      <c r="GR144" s="21"/>
      <c r="GS144" s="26"/>
      <c r="GT144" s="16"/>
      <c r="GU144" s="25"/>
      <c r="GV144" s="21"/>
      <c r="GW144" s="21"/>
      <c r="GX144" s="21"/>
      <c r="GY144" s="21"/>
      <c r="GZ144" s="26"/>
      <c r="HA144" s="16"/>
      <c r="HB144" s="25"/>
      <c r="HC144" s="21"/>
      <c r="HD144" s="21"/>
      <c r="HE144" s="21"/>
      <c r="HF144" s="21"/>
      <c r="HG144" s="26"/>
      <c r="HH144" s="16"/>
      <c r="HI144" s="25"/>
      <c r="HJ144" s="21"/>
      <c r="HK144" s="21"/>
      <c r="HL144" s="21"/>
      <c r="HM144" s="21"/>
      <c r="HN144" s="26"/>
      <c r="HO144" s="16"/>
      <c r="HP144" s="25"/>
      <c r="HQ144" s="21"/>
      <c r="HR144" s="21"/>
      <c r="HS144" s="21"/>
      <c r="HT144" s="21"/>
      <c r="HU144" s="26"/>
      <c r="HV144" s="16"/>
      <c r="HW144" s="25"/>
      <c r="HX144" s="21"/>
      <c r="HY144" s="21"/>
      <c r="HZ144" s="21"/>
      <c r="IA144" s="21"/>
      <c r="IB144" s="26"/>
      <c r="IC144" s="16"/>
      <c r="ID144" s="25"/>
      <c r="IE144" s="21"/>
      <c r="IF144" s="21"/>
      <c r="IG144" s="21"/>
      <c r="IH144" s="21"/>
      <c r="II144" s="26"/>
      <c r="IJ144" s="16"/>
      <c r="IK144" s="25"/>
      <c r="IL144" s="21"/>
      <c r="IM144" s="21"/>
      <c r="IN144" s="21"/>
      <c r="IO144" s="21"/>
      <c r="IP144" s="26"/>
      <c r="IQ144" s="16"/>
      <c r="IR144" s="25"/>
    </row>
    <row r="145" spans="1:10" s="15" customFormat="1" ht="12.75">
      <c r="A145" s="5">
        <f>COUNT($A$66:A144)+1</f>
        <v>29</v>
      </c>
      <c r="B145" s="17" t="s">
        <v>67</v>
      </c>
      <c r="C145" s="2" t="s">
        <v>28</v>
      </c>
      <c r="D145" s="6">
        <v>1</v>
      </c>
      <c r="E145" s="7"/>
      <c r="F145" s="141">
        <f t="shared" si="4"/>
        <v>0</v>
      </c>
      <c r="I145" s="33"/>
      <c r="J145" s="10"/>
    </row>
    <row r="146" spans="1:10" s="15" customFormat="1" ht="12.75">
      <c r="A146" s="5"/>
      <c r="B146" s="18"/>
      <c r="C146" s="2"/>
      <c r="D146" s="6"/>
      <c r="E146" s="7"/>
      <c r="F146" s="141">
        <f t="shared" si="4"/>
      </c>
      <c r="I146" s="33"/>
      <c r="J146" s="10"/>
    </row>
    <row r="147" spans="1:10" s="15" customFormat="1" ht="12.75">
      <c r="A147" s="5">
        <f>COUNT($A$66:A146)+1</f>
        <v>30</v>
      </c>
      <c r="B147" s="18" t="s">
        <v>5</v>
      </c>
      <c r="C147" s="2" t="s">
        <v>4</v>
      </c>
      <c r="D147" s="6">
        <v>2</v>
      </c>
      <c r="E147" s="7"/>
      <c r="F147" s="141">
        <f t="shared" si="4"/>
        <v>0</v>
      </c>
      <c r="I147" s="33"/>
      <c r="J147" s="10"/>
    </row>
    <row r="148" spans="1:10" s="15" customFormat="1" ht="12.75">
      <c r="A148" s="5"/>
      <c r="B148" s="17"/>
      <c r="C148" s="2"/>
      <c r="D148" s="6"/>
      <c r="E148" s="7"/>
      <c r="F148" s="141">
        <f t="shared" si="4"/>
      </c>
      <c r="I148" s="33"/>
      <c r="J148" s="10"/>
    </row>
    <row r="149" spans="1:10" s="15" customFormat="1" ht="12.75">
      <c r="A149" s="5">
        <f>COUNT($A$66:A148)+1</f>
        <v>31</v>
      </c>
      <c r="B149" s="17" t="s">
        <v>68</v>
      </c>
      <c r="C149" s="2" t="s">
        <v>8</v>
      </c>
      <c r="D149" s="6">
        <v>1</v>
      </c>
      <c r="E149" s="7"/>
      <c r="F149" s="141">
        <f t="shared" si="4"/>
        <v>0</v>
      </c>
      <c r="I149" s="33"/>
      <c r="J149" s="10"/>
    </row>
    <row r="150" spans="1:10" s="15" customFormat="1" ht="12.75">
      <c r="A150" s="5"/>
      <c r="B150" s="18"/>
      <c r="C150" s="2"/>
      <c r="D150" s="6"/>
      <c r="E150" s="7"/>
      <c r="F150" s="141">
        <f t="shared" si="4"/>
      </c>
      <c r="I150" s="33"/>
      <c r="J150" s="10"/>
    </row>
    <row r="151" spans="1:10" s="15" customFormat="1" ht="51">
      <c r="A151" s="5">
        <f>COUNT($A$66:A150)+1</f>
        <v>32</v>
      </c>
      <c r="B151" s="17" t="s">
        <v>69</v>
      </c>
      <c r="C151" s="2" t="s">
        <v>8</v>
      </c>
      <c r="D151" s="6">
        <v>1</v>
      </c>
      <c r="E151" s="7"/>
      <c r="F151" s="141">
        <f t="shared" si="4"/>
        <v>0</v>
      </c>
      <c r="I151" s="33"/>
      <c r="J151" s="10"/>
    </row>
    <row r="152" spans="1:10" s="15" customFormat="1" ht="12.75">
      <c r="A152" s="5"/>
      <c r="B152" s="18"/>
      <c r="C152" s="2"/>
      <c r="D152" s="6"/>
      <c r="E152" s="7"/>
      <c r="F152" s="141">
        <f t="shared" si="4"/>
      </c>
      <c r="I152" s="33"/>
      <c r="J152" s="10"/>
    </row>
    <row r="153" spans="1:10" s="15" customFormat="1" ht="12.75">
      <c r="A153" s="5">
        <f>COUNT($A$66:A152)+1</f>
        <v>33</v>
      </c>
      <c r="B153" s="18" t="s">
        <v>30</v>
      </c>
      <c r="C153" s="2"/>
      <c r="D153" s="6"/>
      <c r="E153" s="7"/>
      <c r="F153" s="141">
        <f t="shared" si="4"/>
      </c>
      <c r="I153" s="33"/>
      <c r="J153" s="10"/>
    </row>
    <row r="154" spans="1:10" s="15" customFormat="1" ht="38.25">
      <c r="A154" s="5"/>
      <c r="B154" s="17" t="s">
        <v>70</v>
      </c>
      <c r="C154" s="2" t="s">
        <v>8</v>
      </c>
      <c r="D154" s="6">
        <v>1</v>
      </c>
      <c r="E154" s="7"/>
      <c r="F154" s="141">
        <f t="shared" si="4"/>
        <v>0</v>
      </c>
      <c r="I154" s="33"/>
      <c r="J154" s="10"/>
    </row>
    <row r="155" spans="1:10" s="21" customFormat="1" ht="12.75">
      <c r="A155" s="5"/>
      <c r="B155" s="18"/>
      <c r="C155" s="2"/>
      <c r="D155" s="6"/>
      <c r="E155" s="7"/>
      <c r="F155" s="141">
        <f t="shared" si="4"/>
      </c>
      <c r="I155" s="33"/>
      <c r="J155" s="10"/>
    </row>
    <row r="156" spans="1:10" ht="12.75">
      <c r="A156" s="5">
        <f>COUNT($A$66:A155)+1</f>
        <v>34</v>
      </c>
      <c r="B156" s="18" t="s">
        <v>29</v>
      </c>
      <c r="C156" s="2" t="s">
        <v>0</v>
      </c>
      <c r="D156" s="6">
        <v>1</v>
      </c>
      <c r="F156" s="141">
        <f t="shared" si="4"/>
        <v>0</v>
      </c>
      <c r="I156" s="33"/>
      <c r="J156" s="10"/>
    </row>
    <row r="157" spans="2:10" ht="12.75">
      <c r="B157" s="19"/>
      <c r="F157" s="141">
        <f t="shared" si="4"/>
      </c>
      <c r="I157" s="33"/>
      <c r="J157" s="10"/>
    </row>
    <row r="158" spans="1:10" ht="12.75">
      <c r="A158" s="5">
        <f>COUNT($A$66:A157)+1</f>
        <v>35</v>
      </c>
      <c r="B158" s="18" t="s">
        <v>31</v>
      </c>
      <c r="C158" s="2" t="s">
        <v>0</v>
      </c>
      <c r="D158" s="6">
        <v>1</v>
      </c>
      <c r="F158" s="141">
        <f t="shared" si="4"/>
        <v>0</v>
      </c>
      <c r="I158" s="33"/>
      <c r="J158" s="10"/>
    </row>
    <row r="159" spans="1:9" s="10" customFormat="1" ht="12.75">
      <c r="A159" s="5"/>
      <c r="B159" s="18"/>
      <c r="C159" s="2"/>
      <c r="D159" s="6"/>
      <c r="E159" s="7"/>
      <c r="F159" s="141"/>
      <c r="G159" s="22"/>
      <c r="I159" s="33"/>
    </row>
    <row r="160" spans="1:10" s="15" customFormat="1" ht="12.75">
      <c r="A160" s="5">
        <f>COUNT($A$66:A159)+1</f>
        <v>36</v>
      </c>
      <c r="B160" s="17" t="s">
        <v>32</v>
      </c>
      <c r="C160" s="2"/>
      <c r="D160" s="6"/>
      <c r="E160" s="7"/>
      <c r="F160" s="141">
        <f>IF(D160="","",D160*E160)</f>
      </c>
      <c r="I160" s="33"/>
      <c r="J160" s="10"/>
    </row>
    <row r="161" spans="1:10" s="15" customFormat="1" ht="51">
      <c r="A161" s="5"/>
      <c r="B161" s="18" t="s">
        <v>71</v>
      </c>
      <c r="D161" s="6"/>
      <c r="E161" s="7"/>
      <c r="F161" s="141"/>
      <c r="I161" s="33"/>
      <c r="J161" s="10"/>
    </row>
    <row r="162" spans="1:10" s="10" customFormat="1" ht="12.75">
      <c r="A162" s="5"/>
      <c r="B162" s="18" t="s">
        <v>169</v>
      </c>
      <c r="C162" s="2" t="s">
        <v>33</v>
      </c>
      <c r="D162" s="6">
        <v>0.03</v>
      </c>
      <c r="E162" s="2"/>
      <c r="F162" s="141">
        <f>ROUND(SUM(F66:F161)*D162,0)</f>
        <v>0</v>
      </c>
      <c r="G162" s="8">
        <f>ROUND(SUM(G66:G161)*E162,0)</f>
        <v>0</v>
      </c>
      <c r="H162" s="8">
        <f>ROUND(SUM(H66:H161)*F162,0)</f>
        <v>0</v>
      </c>
      <c r="I162" s="8"/>
      <c r="J162" s="8"/>
    </row>
    <row r="163" spans="1:10" s="10" customFormat="1" ht="12.75">
      <c r="A163" s="5"/>
      <c r="B163" s="18"/>
      <c r="C163" s="2"/>
      <c r="D163" s="6"/>
      <c r="E163" s="7"/>
      <c r="F163" s="141"/>
      <c r="G163" s="8"/>
      <c r="H163" s="8"/>
      <c r="I163" s="8"/>
      <c r="J163" s="8"/>
    </row>
    <row r="164" spans="1:10" s="10" customFormat="1" ht="12.75">
      <c r="A164" s="5"/>
      <c r="B164" s="18"/>
      <c r="C164" s="2"/>
      <c r="D164" s="6"/>
      <c r="E164" s="7"/>
      <c r="F164" s="141"/>
      <c r="G164" s="8"/>
      <c r="H164" s="8"/>
      <c r="I164" s="8"/>
      <c r="J164" s="8"/>
    </row>
    <row r="165" spans="2:10" ht="25.5">
      <c r="B165" s="11" t="str">
        <f>B64</f>
        <v>1. NOTRANJI VODOVOD </v>
      </c>
      <c r="D165" s="6" t="s">
        <v>20</v>
      </c>
      <c r="F165" s="143">
        <f>SUM(F67:F164)</f>
        <v>0</v>
      </c>
      <c r="G165" s="37"/>
      <c r="H165" s="37"/>
      <c r="I165" s="37"/>
      <c r="J165" s="37"/>
    </row>
    <row r="166" spans="2:10" ht="12.75">
      <c r="B166" s="11"/>
      <c r="I166" s="33"/>
      <c r="J166" s="10"/>
    </row>
    <row r="167" spans="2:10" ht="12.75">
      <c r="B167" s="11"/>
      <c r="I167" s="33"/>
      <c r="J167" s="10"/>
    </row>
    <row r="168" spans="2:10" ht="12.75">
      <c r="B168" s="11"/>
      <c r="I168" s="33"/>
      <c r="J168" s="10"/>
    </row>
    <row r="169" spans="1:9" s="10" customFormat="1" ht="12.75">
      <c r="A169" s="5"/>
      <c r="B169" s="38"/>
      <c r="C169" s="2"/>
      <c r="D169" s="6"/>
      <c r="E169" s="7"/>
      <c r="F169" s="141"/>
      <c r="I169" s="33"/>
    </row>
    <row r="170" spans="1:9" s="10" customFormat="1" ht="12.75">
      <c r="A170" s="5"/>
      <c r="B170" s="30" t="s">
        <v>159</v>
      </c>
      <c r="C170" s="2"/>
      <c r="D170" s="6"/>
      <c r="E170" s="7"/>
      <c r="F170" s="141"/>
      <c r="I170" s="33"/>
    </row>
    <row r="171" spans="1:9" s="10" customFormat="1" ht="12.75">
      <c r="A171" s="5"/>
      <c r="B171" s="38" t="s">
        <v>25</v>
      </c>
      <c r="C171" s="2"/>
      <c r="D171" s="6"/>
      <c r="E171" s="7"/>
      <c r="F171" s="141"/>
      <c r="I171" s="33"/>
    </row>
    <row r="172" spans="1:9" s="45" customFormat="1" ht="12.75">
      <c r="A172" s="40"/>
      <c r="B172" s="41"/>
      <c r="C172" s="42"/>
      <c r="D172" s="43"/>
      <c r="E172" s="44"/>
      <c r="F172" s="145"/>
      <c r="I172" s="46"/>
    </row>
    <row r="173" spans="1:9" s="45" customFormat="1" ht="12.75">
      <c r="A173" s="40">
        <f>COUNT($A$172:A172)+1</f>
        <v>1</v>
      </c>
      <c r="B173" s="47" t="s">
        <v>75</v>
      </c>
      <c r="C173" s="42"/>
      <c r="D173" s="43"/>
      <c r="E173" s="44"/>
      <c r="F173" s="145"/>
      <c r="I173" s="46"/>
    </row>
    <row r="174" spans="1:6" s="59" customFormat="1" ht="12.75">
      <c r="A174" s="54"/>
      <c r="B174" s="55" t="s">
        <v>76</v>
      </c>
      <c r="C174" s="56"/>
      <c r="D174" s="57"/>
      <c r="E174" s="58"/>
      <c r="F174" s="146"/>
    </row>
    <row r="175" spans="1:6" s="59" customFormat="1" ht="25.5">
      <c r="A175" s="54"/>
      <c r="B175" s="55" t="s">
        <v>77</v>
      </c>
      <c r="C175" s="56"/>
      <c r="D175" s="57"/>
      <c r="E175" s="58"/>
      <c r="F175" s="146"/>
    </row>
    <row r="176" spans="1:6" s="59" customFormat="1" ht="25.5">
      <c r="A176" s="54"/>
      <c r="B176" s="55" t="s">
        <v>78</v>
      </c>
      <c r="C176" s="56"/>
      <c r="D176" s="57"/>
      <c r="E176" s="58"/>
      <c r="F176" s="146"/>
    </row>
    <row r="177" spans="1:6" s="59" customFormat="1" ht="25.5">
      <c r="A177" s="54"/>
      <c r="B177" s="55" t="s">
        <v>79</v>
      </c>
      <c r="C177" s="56"/>
      <c r="D177" s="57"/>
      <c r="E177" s="58"/>
      <c r="F177" s="146"/>
    </row>
    <row r="178" spans="1:6" s="59" customFormat="1" ht="25.5">
      <c r="A178" s="54"/>
      <c r="B178" s="55" t="s">
        <v>80</v>
      </c>
      <c r="C178" s="56"/>
      <c r="D178" s="57"/>
      <c r="E178" s="58"/>
      <c r="F178" s="146"/>
    </row>
    <row r="179" spans="1:6" s="59" customFormat="1" ht="25.5">
      <c r="A179" s="54"/>
      <c r="B179" s="55" t="s">
        <v>81</v>
      </c>
      <c r="C179" s="56"/>
      <c r="D179" s="57"/>
      <c r="E179" s="58"/>
      <c r="F179" s="146"/>
    </row>
    <row r="180" spans="1:6" s="59" customFormat="1" ht="25.5">
      <c r="A180" s="54"/>
      <c r="B180" s="55" t="s">
        <v>82</v>
      </c>
      <c r="C180" s="56"/>
      <c r="D180" s="57"/>
      <c r="E180" s="58"/>
      <c r="F180" s="146"/>
    </row>
    <row r="181" spans="1:6" s="59" customFormat="1" ht="25.5">
      <c r="A181" s="54"/>
      <c r="B181" s="55" t="s">
        <v>83</v>
      </c>
      <c r="C181" s="56"/>
      <c r="D181" s="57"/>
      <c r="E181" s="58"/>
      <c r="F181" s="146"/>
    </row>
    <row r="182" spans="1:6" s="59" customFormat="1" ht="12.75">
      <c r="A182" s="54"/>
      <c r="B182" s="55" t="s">
        <v>84</v>
      </c>
      <c r="C182" s="56"/>
      <c r="D182" s="57"/>
      <c r="E182" s="58"/>
      <c r="F182" s="146"/>
    </row>
    <row r="183" spans="1:6" s="59" customFormat="1" ht="12.75">
      <c r="A183" s="54"/>
      <c r="B183" s="55" t="s">
        <v>85</v>
      </c>
      <c r="C183" s="56"/>
      <c r="D183" s="57"/>
      <c r="E183" s="58"/>
      <c r="F183" s="146"/>
    </row>
    <row r="184" spans="1:6" s="59" customFormat="1" ht="25.5">
      <c r="A184" s="54"/>
      <c r="B184" s="55" t="s">
        <v>86</v>
      </c>
      <c r="C184" s="56"/>
      <c r="D184" s="57"/>
      <c r="E184" s="58"/>
      <c r="F184" s="146"/>
    </row>
    <row r="185" spans="1:6" s="59" customFormat="1" ht="25.5">
      <c r="A185" s="60"/>
      <c r="B185" s="61" t="s">
        <v>87</v>
      </c>
      <c r="C185" s="56"/>
      <c r="D185" s="57"/>
      <c r="E185" s="58"/>
      <c r="F185" s="146">
        <f>IF(D185="","",E185*D185)</f>
      </c>
    </row>
    <row r="186" spans="1:6" s="59" customFormat="1" ht="25.5">
      <c r="A186" s="60"/>
      <c r="B186" s="55" t="s">
        <v>152</v>
      </c>
      <c r="C186" s="56"/>
      <c r="D186" s="57"/>
      <c r="E186" s="58"/>
      <c r="F186" s="146"/>
    </row>
    <row r="187" spans="1:6" s="59" customFormat="1" ht="25.5">
      <c r="A187" s="60"/>
      <c r="B187" s="55" t="s">
        <v>153</v>
      </c>
      <c r="C187" s="56"/>
      <c r="D187" s="57"/>
      <c r="E187" s="58"/>
      <c r="F187" s="146"/>
    </row>
    <row r="188" spans="1:6" s="59" customFormat="1" ht="12.75">
      <c r="A188" s="60"/>
      <c r="B188" s="55" t="s">
        <v>154</v>
      </c>
      <c r="C188" s="56"/>
      <c r="D188" s="57"/>
      <c r="E188" s="58"/>
      <c r="F188" s="146"/>
    </row>
    <row r="189" spans="1:6" s="59" customFormat="1" ht="12.75">
      <c r="A189" s="60"/>
      <c r="B189" s="55" t="s">
        <v>88</v>
      </c>
      <c r="C189" s="56"/>
      <c r="D189" s="57"/>
      <c r="E189" s="58"/>
      <c r="F189" s="146"/>
    </row>
    <row r="190" spans="1:6" s="59" customFormat="1" ht="12.75">
      <c r="A190" s="60"/>
      <c r="B190" s="55" t="s">
        <v>155</v>
      </c>
      <c r="C190" s="56"/>
      <c r="D190" s="57"/>
      <c r="E190" s="58"/>
      <c r="F190" s="146"/>
    </row>
    <row r="191" spans="1:6" s="59" customFormat="1" ht="12.75">
      <c r="A191" s="62"/>
      <c r="B191" s="55" t="s">
        <v>156</v>
      </c>
      <c r="C191" s="63"/>
      <c r="D191" s="64"/>
      <c r="E191" s="58"/>
      <c r="F191" s="146">
        <f>IF(D191="","",E191*D191)</f>
      </c>
    </row>
    <row r="192" spans="1:6" s="59" customFormat="1" ht="12.75">
      <c r="A192" s="60"/>
      <c r="B192" s="55" t="s">
        <v>157</v>
      </c>
      <c r="C192" s="65"/>
      <c r="D192" s="66"/>
      <c r="E192" s="58"/>
      <c r="F192" s="146">
        <f>IF(D192="","",E192*D192)</f>
      </c>
    </row>
    <row r="193" spans="1:6" s="59" customFormat="1" ht="25.5">
      <c r="A193" s="60"/>
      <c r="B193" s="55" t="s">
        <v>89</v>
      </c>
      <c r="C193" s="65"/>
      <c r="D193" s="66"/>
      <c r="E193" s="58"/>
      <c r="F193" s="146">
        <f>IF(D193="","",E193*D193)</f>
      </c>
    </row>
    <row r="194" spans="1:6" s="59" customFormat="1" ht="12.75">
      <c r="A194" s="67"/>
      <c r="B194" s="55" t="s">
        <v>90</v>
      </c>
      <c r="C194" s="63"/>
      <c r="D194" s="63"/>
      <c r="E194" s="58"/>
      <c r="F194" s="146"/>
    </row>
    <row r="195" spans="1:6" s="59" customFormat="1" ht="12.75">
      <c r="A195" s="67"/>
      <c r="B195" s="55" t="s">
        <v>91</v>
      </c>
      <c r="C195" s="63"/>
      <c r="D195" s="63"/>
      <c r="E195" s="58"/>
      <c r="F195" s="146"/>
    </row>
    <row r="196" spans="1:6" s="59" customFormat="1" ht="12.75">
      <c r="A196" s="67"/>
      <c r="B196" s="55" t="s">
        <v>92</v>
      </c>
      <c r="C196" s="68"/>
      <c r="D196" s="69"/>
      <c r="E196" s="58"/>
      <c r="F196" s="146"/>
    </row>
    <row r="197" spans="1:6" s="59" customFormat="1" ht="12.75">
      <c r="A197" s="67"/>
      <c r="B197" s="55" t="s">
        <v>93</v>
      </c>
      <c r="C197" s="68"/>
      <c r="D197" s="69"/>
      <c r="E197" s="58"/>
      <c r="F197" s="146"/>
    </row>
    <row r="198" spans="1:6" s="59" customFormat="1" ht="12.75">
      <c r="A198" s="67"/>
      <c r="B198" s="55" t="s">
        <v>94</v>
      </c>
      <c r="C198" s="63"/>
      <c r="D198" s="63"/>
      <c r="E198" s="58"/>
      <c r="F198" s="146"/>
    </row>
    <row r="199" spans="1:6" s="59" customFormat="1" ht="28.5" customHeight="1">
      <c r="A199" s="67"/>
      <c r="B199" s="70" t="s">
        <v>168</v>
      </c>
      <c r="C199" s="63" t="s">
        <v>26</v>
      </c>
      <c r="D199" s="64">
        <v>1</v>
      </c>
      <c r="E199" s="58"/>
      <c r="F199" s="146">
        <f>IF(D199="","",E199*D199)</f>
        <v>0</v>
      </c>
    </row>
    <row r="200" spans="1:6" s="59" customFormat="1" ht="28.5" customHeight="1">
      <c r="A200" s="67"/>
      <c r="B200" s="70"/>
      <c r="C200" s="63"/>
      <c r="D200" s="64"/>
      <c r="E200" s="58"/>
      <c r="F200" s="146"/>
    </row>
    <row r="201" spans="1:7" s="59" customFormat="1" ht="12.75">
      <c r="A201" s="40">
        <f>COUNT($A$172:A200)+1</f>
        <v>2</v>
      </c>
      <c r="B201" s="71" t="s">
        <v>95</v>
      </c>
      <c r="C201" s="72"/>
      <c r="D201" s="73"/>
      <c r="E201" s="74"/>
      <c r="F201" s="147"/>
      <c r="G201" s="58"/>
    </row>
    <row r="202" spans="1:7" s="59" customFormat="1" ht="51">
      <c r="A202" s="76"/>
      <c r="B202" s="70" t="s">
        <v>96</v>
      </c>
      <c r="C202" s="77"/>
      <c r="D202" s="78"/>
      <c r="E202" s="74"/>
      <c r="F202" s="147">
        <f>IF(D202="","",E202*D202)</f>
      </c>
      <c r="G202" s="58"/>
    </row>
    <row r="203" spans="1:7" s="59" customFormat="1" ht="38.25">
      <c r="A203" s="76"/>
      <c r="B203" s="70" t="s">
        <v>97</v>
      </c>
      <c r="C203" s="77"/>
      <c r="D203" s="78"/>
      <c r="E203" s="74"/>
      <c r="F203" s="147">
        <f>IF(D203="","",E203*D203)</f>
      </c>
      <c r="G203" s="58"/>
    </row>
    <row r="204" spans="1:7" s="59" customFormat="1" ht="12.75">
      <c r="A204" s="76"/>
      <c r="B204" s="70" t="s">
        <v>98</v>
      </c>
      <c r="C204" s="77"/>
      <c r="D204" s="78"/>
      <c r="E204" s="74"/>
      <c r="F204" s="147"/>
      <c r="G204" s="58"/>
    </row>
    <row r="205" spans="1:7" s="59" customFormat="1" ht="12.75">
      <c r="A205" s="76"/>
      <c r="B205" s="70" t="s">
        <v>99</v>
      </c>
      <c r="C205" s="77"/>
      <c r="D205" s="78"/>
      <c r="E205" s="74"/>
      <c r="F205" s="147">
        <f>IF(D205="","",E205*D205)</f>
      </c>
      <c r="G205" s="58"/>
    </row>
    <row r="206" spans="1:7" s="59" customFormat="1" ht="12.75">
      <c r="A206" s="76"/>
      <c r="B206" s="70" t="s">
        <v>100</v>
      </c>
      <c r="C206" s="77"/>
      <c r="D206" s="78"/>
      <c r="E206" s="74"/>
      <c r="F206" s="147">
        <f>IF(D206="","",E206*D206)</f>
      </c>
      <c r="G206" s="58"/>
    </row>
    <row r="207" spans="1:7" s="59" customFormat="1" ht="12.75">
      <c r="A207" s="76"/>
      <c r="B207" s="70" t="s">
        <v>101</v>
      </c>
      <c r="C207" s="77"/>
      <c r="D207" s="78"/>
      <c r="E207" s="74"/>
      <c r="F207" s="147"/>
      <c r="G207" s="58"/>
    </row>
    <row r="208" spans="1:7" s="59" customFormat="1" ht="12.75">
      <c r="A208" s="76"/>
      <c r="B208" s="55" t="s">
        <v>102</v>
      </c>
      <c r="C208" s="77"/>
      <c r="D208" s="78"/>
      <c r="E208" s="74"/>
      <c r="F208" s="147"/>
      <c r="G208" s="58"/>
    </row>
    <row r="209" spans="1:7" s="59" customFormat="1" ht="12.75">
      <c r="A209" s="76"/>
      <c r="B209" s="55" t="s">
        <v>103</v>
      </c>
      <c r="C209" s="77"/>
      <c r="D209" s="78"/>
      <c r="E209" s="74"/>
      <c r="F209" s="147"/>
      <c r="G209" s="58"/>
    </row>
    <row r="210" spans="1:7" s="59" customFormat="1" ht="12.75">
      <c r="A210" s="76"/>
      <c r="B210" s="55" t="s">
        <v>104</v>
      </c>
      <c r="C210" s="77"/>
      <c r="D210" s="78"/>
      <c r="E210" s="74"/>
      <c r="F210" s="147"/>
      <c r="G210" s="58"/>
    </row>
    <row r="211" spans="1:7" s="59" customFormat="1" ht="12.75">
      <c r="A211" s="76"/>
      <c r="B211" s="70" t="s">
        <v>105</v>
      </c>
      <c r="C211" s="77"/>
      <c r="D211" s="78"/>
      <c r="E211" s="74"/>
      <c r="F211" s="147"/>
      <c r="G211" s="58"/>
    </row>
    <row r="212" spans="1:7" s="59" customFormat="1" ht="12.75">
      <c r="A212" s="76"/>
      <c r="B212" s="70" t="s">
        <v>106</v>
      </c>
      <c r="C212" s="77"/>
      <c r="D212" s="78"/>
      <c r="E212" s="74"/>
      <c r="F212" s="147">
        <f>IF(D212="","",E212*D212)</f>
      </c>
      <c r="G212" s="58"/>
    </row>
    <row r="213" spans="1:7" s="59" customFormat="1" ht="12.75">
      <c r="A213" s="76"/>
      <c r="B213" s="70" t="s">
        <v>107</v>
      </c>
      <c r="C213" s="77"/>
      <c r="D213" s="78"/>
      <c r="E213" s="74"/>
      <c r="F213" s="147">
        <f>IF(D213="","",E213*D213)</f>
      </c>
      <c r="G213" s="58"/>
    </row>
    <row r="214" spans="1:7" s="59" customFormat="1" ht="12.75">
      <c r="A214" s="76"/>
      <c r="B214" s="70" t="s">
        <v>108</v>
      </c>
      <c r="C214" s="77"/>
      <c r="D214" s="78"/>
      <c r="E214" s="74"/>
      <c r="F214" s="147">
        <f>IF(D214="","",E214*D214)</f>
      </c>
      <c r="G214" s="58"/>
    </row>
    <row r="215" spans="1:7" s="59" customFormat="1" ht="38.25">
      <c r="A215" s="76"/>
      <c r="B215" s="70" t="s">
        <v>109</v>
      </c>
      <c r="C215" s="77" t="s">
        <v>26</v>
      </c>
      <c r="D215" s="78">
        <v>1</v>
      </c>
      <c r="E215" s="75"/>
      <c r="F215" s="147">
        <f>E215*D215</f>
        <v>0</v>
      </c>
      <c r="G215" s="58"/>
    </row>
    <row r="216" spans="1:7" s="59" customFormat="1" ht="12.75">
      <c r="A216" s="76"/>
      <c r="B216" s="70"/>
      <c r="C216" s="77"/>
      <c r="D216" s="78"/>
      <c r="E216" s="75"/>
      <c r="F216" s="147"/>
      <c r="G216" s="58"/>
    </row>
    <row r="217" spans="1:6" s="59" customFormat="1" ht="12.75">
      <c r="A217" s="40">
        <f>COUNT($A$172:A216)+1</f>
        <v>3</v>
      </c>
      <c r="B217" s="79" t="s">
        <v>110</v>
      </c>
      <c r="C217" s="77"/>
      <c r="D217" s="80"/>
      <c r="E217" s="81"/>
      <c r="F217" s="147">
        <f>IF(D217="","",E217*D217)</f>
      </c>
    </row>
    <row r="218" spans="1:6" s="59" customFormat="1" ht="39" customHeight="1">
      <c r="A218" s="82"/>
      <c r="B218" s="79" t="s">
        <v>111</v>
      </c>
      <c r="C218" s="83" t="s">
        <v>9</v>
      </c>
      <c r="D218" s="83"/>
      <c r="E218" s="84"/>
      <c r="F218" s="147">
        <f>IF(D218="","",E218*D218)</f>
      </c>
    </row>
    <row r="219" spans="1:6" s="59" customFormat="1" ht="12.75">
      <c r="A219" s="82"/>
      <c r="B219" s="79" t="s">
        <v>112</v>
      </c>
      <c r="C219" s="83" t="s">
        <v>1</v>
      </c>
      <c r="D219" s="83">
        <v>15</v>
      </c>
      <c r="E219" s="84"/>
      <c r="F219" s="147">
        <f>IF(D219="","",E219*D219)</f>
        <v>0</v>
      </c>
    </row>
    <row r="220" spans="1:6" s="59" customFormat="1" ht="12.75">
      <c r="A220" s="82"/>
      <c r="B220" s="79" t="s">
        <v>113</v>
      </c>
      <c r="C220" s="83" t="s">
        <v>1</v>
      </c>
      <c r="D220" s="83">
        <v>15</v>
      </c>
      <c r="E220" s="84"/>
      <c r="F220" s="148">
        <f>IF(C220="","",D220*E220)</f>
        <v>0</v>
      </c>
    </row>
    <row r="221" spans="1:6" s="59" customFormat="1" ht="12.75">
      <c r="A221" s="82"/>
      <c r="B221" s="79"/>
      <c r="C221" s="83"/>
      <c r="D221" s="83"/>
      <c r="E221" s="84"/>
      <c r="F221" s="148"/>
    </row>
    <row r="222" spans="1:6" s="59" customFormat="1" ht="12.75">
      <c r="A222" s="40">
        <f>COUNT($A$172:A221)+1</f>
        <v>4</v>
      </c>
      <c r="B222" s="79" t="s">
        <v>114</v>
      </c>
      <c r="C222" s="77"/>
      <c r="D222" s="80"/>
      <c r="E222" s="81"/>
      <c r="F222" s="149">
        <f>IF(C222="","",D222*E222)</f>
      </c>
    </row>
    <row r="223" spans="1:6" s="59" customFormat="1" ht="12.75">
      <c r="A223" s="82"/>
      <c r="B223" s="79" t="s">
        <v>115</v>
      </c>
      <c r="C223" s="83" t="s">
        <v>9</v>
      </c>
      <c r="D223" s="83"/>
      <c r="E223" s="84"/>
      <c r="F223" s="148"/>
    </row>
    <row r="224" spans="1:6" s="59" customFormat="1" ht="12.75">
      <c r="A224" s="82"/>
      <c r="B224" s="79" t="s">
        <v>116</v>
      </c>
      <c r="C224" s="83" t="s">
        <v>1</v>
      </c>
      <c r="D224" s="83">
        <v>25</v>
      </c>
      <c r="E224" s="84"/>
      <c r="F224" s="148">
        <f>IF(C224="","",D224*E224)</f>
        <v>0</v>
      </c>
    </row>
    <row r="225" spans="1:6" s="59" customFormat="1" ht="12.75">
      <c r="A225" s="82"/>
      <c r="B225" s="85" t="s">
        <v>117</v>
      </c>
      <c r="C225" s="83"/>
      <c r="D225" s="83"/>
      <c r="E225" s="84"/>
      <c r="F225" s="148"/>
    </row>
    <row r="226" spans="1:6" s="59" customFormat="1" ht="12.75">
      <c r="A226" s="82"/>
      <c r="B226" s="85"/>
      <c r="C226" s="83"/>
      <c r="D226" s="83"/>
      <c r="E226" s="84"/>
      <c r="F226" s="148"/>
    </row>
    <row r="227" spans="1:6" s="59" customFormat="1" ht="12.75">
      <c r="A227" s="40">
        <f>COUNT($A$172:A226)+1</f>
        <v>5</v>
      </c>
      <c r="B227" s="86" t="s">
        <v>118</v>
      </c>
      <c r="C227" s="83"/>
      <c r="D227" s="83"/>
      <c r="E227" s="84"/>
      <c r="F227" s="148"/>
    </row>
    <row r="228" spans="1:6" s="59" customFormat="1" ht="12.75">
      <c r="A228" s="82"/>
      <c r="B228" s="86" t="s">
        <v>119</v>
      </c>
      <c r="C228" s="83"/>
      <c r="D228" s="83"/>
      <c r="E228" s="84"/>
      <c r="F228" s="148"/>
    </row>
    <row r="229" spans="1:6" s="59" customFormat="1" ht="12.75">
      <c r="A229" s="82"/>
      <c r="B229" s="86" t="s">
        <v>120</v>
      </c>
      <c r="C229" s="83"/>
      <c r="D229" s="83"/>
      <c r="E229" s="84"/>
      <c r="F229" s="148"/>
    </row>
    <row r="230" spans="1:6" s="59" customFormat="1" ht="12.75">
      <c r="A230" s="82"/>
      <c r="B230" s="86" t="s">
        <v>121</v>
      </c>
      <c r="C230" s="83"/>
      <c r="D230" s="83"/>
      <c r="E230" s="84"/>
      <c r="F230" s="148"/>
    </row>
    <row r="231" spans="1:6" s="59" customFormat="1" ht="12.75">
      <c r="A231" s="82"/>
      <c r="B231" s="86" t="s">
        <v>122</v>
      </c>
      <c r="C231" s="83"/>
      <c r="D231" s="83"/>
      <c r="E231" s="84"/>
      <c r="F231" s="148"/>
    </row>
    <row r="232" spans="1:6" s="59" customFormat="1" ht="12.75">
      <c r="A232" s="82"/>
      <c r="B232" s="86" t="s">
        <v>123</v>
      </c>
      <c r="C232" s="83" t="s">
        <v>26</v>
      </c>
      <c r="D232" s="83">
        <v>1</v>
      </c>
      <c r="E232" s="84"/>
      <c r="F232" s="148">
        <f>D232*E232</f>
        <v>0</v>
      </c>
    </row>
    <row r="233" spans="1:6" s="59" customFormat="1" ht="12.75">
      <c r="A233" s="82"/>
      <c r="B233" s="86"/>
      <c r="C233" s="83"/>
      <c r="D233" s="83"/>
      <c r="E233" s="84"/>
      <c r="F233" s="148"/>
    </row>
    <row r="234" spans="1:6" s="59" customFormat="1" ht="12.75">
      <c r="A234" s="40">
        <f>COUNT($A$172:A233)+1</f>
        <v>6</v>
      </c>
      <c r="B234" s="87" t="s">
        <v>127</v>
      </c>
      <c r="C234" s="83"/>
      <c r="D234" s="83"/>
      <c r="E234" s="84"/>
      <c r="F234" s="148"/>
    </row>
    <row r="235" spans="1:6" s="59" customFormat="1" ht="12.75">
      <c r="A235" s="82"/>
      <c r="B235" s="88" t="s">
        <v>119</v>
      </c>
      <c r="C235" s="83"/>
      <c r="D235" s="83"/>
      <c r="E235" s="84"/>
      <c r="F235" s="148"/>
    </row>
    <row r="236" spans="1:6" s="59" customFormat="1" ht="12.75">
      <c r="A236" s="82"/>
      <c r="B236" s="86" t="s">
        <v>122</v>
      </c>
      <c r="C236" s="83"/>
      <c r="D236" s="83"/>
      <c r="E236" s="84"/>
      <c r="F236" s="148"/>
    </row>
    <row r="237" spans="1:6" s="59" customFormat="1" ht="15.75" customHeight="1">
      <c r="A237" s="82"/>
      <c r="B237" s="88" t="s">
        <v>124</v>
      </c>
      <c r="C237" s="83"/>
      <c r="D237" s="83"/>
      <c r="E237" s="84"/>
      <c r="F237" s="148"/>
    </row>
    <row r="238" spans="1:6" s="59" customFormat="1" ht="15.75" customHeight="1">
      <c r="A238" s="82"/>
      <c r="B238" s="86" t="s">
        <v>125</v>
      </c>
      <c r="C238" s="83"/>
      <c r="D238" s="83"/>
      <c r="E238" s="84"/>
      <c r="F238" s="148"/>
    </row>
    <row r="239" spans="1:6" s="59" customFormat="1" ht="12.75">
      <c r="A239" s="82"/>
      <c r="B239" s="86" t="s">
        <v>126</v>
      </c>
      <c r="C239" s="83" t="s">
        <v>26</v>
      </c>
      <c r="D239" s="83">
        <v>1</v>
      </c>
      <c r="E239" s="84"/>
      <c r="F239" s="148">
        <f>D239*E239</f>
        <v>0</v>
      </c>
    </row>
    <row r="240" spans="1:6" s="59" customFormat="1" ht="12.75">
      <c r="A240" s="82"/>
      <c r="B240" s="86"/>
      <c r="C240" s="83"/>
      <c r="D240" s="83"/>
      <c r="E240" s="84"/>
      <c r="F240" s="148"/>
    </row>
    <row r="241" spans="1:6" s="59" customFormat="1" ht="12.75">
      <c r="A241" s="40">
        <f>COUNT($A$172:A240)+1</f>
        <v>7</v>
      </c>
      <c r="B241" s="89" t="s">
        <v>128</v>
      </c>
      <c r="C241" s="90"/>
      <c r="D241" s="91"/>
      <c r="E241" s="75"/>
      <c r="F241" s="147"/>
    </row>
    <row r="242" spans="1:6" s="59" customFormat="1" ht="12.75">
      <c r="A242" s="60"/>
      <c r="B242" s="89" t="s">
        <v>129</v>
      </c>
      <c r="C242" s="90" t="s">
        <v>26</v>
      </c>
      <c r="D242" s="91">
        <v>1</v>
      </c>
      <c r="E242" s="75"/>
      <c r="F242" s="147">
        <f>E242*D242</f>
        <v>0</v>
      </c>
    </row>
    <row r="243" spans="1:6" s="59" customFormat="1" ht="12.75">
      <c r="A243" s="60"/>
      <c r="B243" s="89"/>
      <c r="C243" s="90"/>
      <c r="D243" s="91"/>
      <c r="E243" s="75"/>
      <c r="F243" s="147"/>
    </row>
    <row r="244" spans="1:6" s="93" customFormat="1" ht="15" customHeight="1">
      <c r="A244" s="40">
        <f>COUNT($A$172:A243)+1</f>
        <v>8</v>
      </c>
      <c r="B244" s="89" t="s">
        <v>130</v>
      </c>
      <c r="C244" s="65"/>
      <c r="D244" s="66"/>
      <c r="E244" s="92"/>
      <c r="F244" s="150"/>
    </row>
    <row r="245" spans="1:6" s="93" customFormat="1" ht="15" customHeight="1">
      <c r="A245" s="94"/>
      <c r="B245" s="89" t="s">
        <v>131</v>
      </c>
      <c r="C245" s="90" t="s">
        <v>3</v>
      </c>
      <c r="D245" s="95">
        <v>5</v>
      </c>
      <c r="E245" s="84"/>
      <c r="F245" s="151">
        <f>D245*E245</f>
        <v>0</v>
      </c>
    </row>
    <row r="246" spans="1:6" s="93" customFormat="1" ht="15" customHeight="1">
      <c r="A246" s="94"/>
      <c r="B246" s="89"/>
      <c r="C246" s="90"/>
      <c r="D246" s="95"/>
      <c r="E246" s="84"/>
      <c r="F246" s="151"/>
    </row>
    <row r="247" spans="1:6" s="59" customFormat="1" ht="25.5">
      <c r="A247" s="40">
        <f>COUNT($A$172:A246)+1</f>
        <v>9</v>
      </c>
      <c r="B247" s="96" t="s">
        <v>132</v>
      </c>
      <c r="C247" s="56"/>
      <c r="D247" s="65"/>
      <c r="E247" s="75"/>
      <c r="F247" s="147">
        <f>IF(D247="","",E247*D247)</f>
      </c>
    </row>
    <row r="248" spans="1:6" s="59" customFormat="1" ht="12.75">
      <c r="A248" s="60"/>
      <c r="B248" s="97" t="s">
        <v>133</v>
      </c>
      <c r="C248" s="56"/>
      <c r="D248" s="65"/>
      <c r="E248" s="75"/>
      <c r="F248" s="147">
        <f>IF(D248="","",E248*D248)</f>
      </c>
    </row>
    <row r="249" spans="1:6" s="59" customFormat="1" ht="12.75">
      <c r="A249" s="60"/>
      <c r="B249" s="97" t="s">
        <v>134</v>
      </c>
      <c r="C249" s="56"/>
      <c r="D249" s="65"/>
      <c r="E249" s="75"/>
      <c r="F249" s="147">
        <f>IF(D249="","",E249*D249)</f>
      </c>
    </row>
    <row r="250" spans="1:6" s="59" customFormat="1" ht="12.75">
      <c r="A250" s="60"/>
      <c r="B250" s="97" t="s">
        <v>135</v>
      </c>
      <c r="C250" s="56" t="s">
        <v>26</v>
      </c>
      <c r="D250" s="65">
        <v>1</v>
      </c>
      <c r="E250" s="75"/>
      <c r="F250" s="147">
        <f>IF(D250="","",E250*D250)</f>
        <v>0</v>
      </c>
    </row>
    <row r="251" spans="1:6" s="59" customFormat="1" ht="12.75">
      <c r="A251" s="60"/>
      <c r="B251" s="97"/>
      <c r="C251" s="56"/>
      <c r="D251" s="65"/>
      <c r="E251" s="75"/>
      <c r="F251" s="147"/>
    </row>
    <row r="252" spans="1:9" s="10" customFormat="1" ht="12.75">
      <c r="A252" s="5"/>
      <c r="B252" s="31"/>
      <c r="C252" s="2"/>
      <c r="D252" s="6"/>
      <c r="E252" s="7"/>
      <c r="F252" s="141"/>
      <c r="I252" s="33"/>
    </row>
    <row r="253" spans="1:10" ht="76.5">
      <c r="A253" s="5">
        <f>COUNT($A$173:A252)+1</f>
        <v>10</v>
      </c>
      <c r="B253" s="38" t="s">
        <v>136</v>
      </c>
      <c r="C253" s="56" t="s">
        <v>3</v>
      </c>
      <c r="D253" s="65">
        <v>10</v>
      </c>
      <c r="F253" s="141">
        <f>IF(D253="","",D253*E253)</f>
        <v>0</v>
      </c>
      <c r="I253" s="33"/>
      <c r="J253" s="10"/>
    </row>
    <row r="254" spans="2:10" ht="12.75">
      <c r="B254" s="38"/>
      <c r="C254" s="56"/>
      <c r="D254" s="65"/>
      <c r="I254" s="33"/>
      <c r="J254" s="10"/>
    </row>
    <row r="255" spans="1:9" s="10" customFormat="1" ht="12.75">
      <c r="A255" s="5"/>
      <c r="B255" s="31"/>
      <c r="C255" s="56"/>
      <c r="D255" s="65"/>
      <c r="E255" s="7"/>
      <c r="F255" s="141"/>
      <c r="I255" s="33"/>
    </row>
    <row r="256" spans="1:10" ht="76.5">
      <c r="A256" s="5">
        <f>COUNT($A$173:A255)+1</f>
        <v>11</v>
      </c>
      <c r="B256" s="38" t="s">
        <v>137</v>
      </c>
      <c r="C256" s="56" t="s">
        <v>3</v>
      </c>
      <c r="D256" s="65">
        <v>5</v>
      </c>
      <c r="F256" s="141">
        <f>IF(D256="","",D256*E256)</f>
        <v>0</v>
      </c>
      <c r="I256" s="33"/>
      <c r="J256" s="10"/>
    </row>
    <row r="257" spans="2:10" ht="12.75">
      <c r="B257" s="38"/>
      <c r="C257" s="56"/>
      <c r="D257" s="65"/>
      <c r="I257" s="33"/>
      <c r="J257" s="10"/>
    </row>
    <row r="258" spans="2:10" ht="12.75">
      <c r="B258" s="38"/>
      <c r="C258" s="56"/>
      <c r="D258" s="65"/>
      <c r="F258" s="141">
        <f aca="true" t="shared" si="5" ref="F258:F263">IF(D258="","",D258*E258)</f>
      </c>
      <c r="I258" s="33"/>
      <c r="J258" s="10"/>
    </row>
    <row r="259" spans="1:10" ht="38.25">
      <c r="A259" s="5">
        <f>COUNT($A$173:A258)+1</f>
        <v>12</v>
      </c>
      <c r="B259" s="38" t="s">
        <v>138</v>
      </c>
      <c r="C259" s="56" t="s">
        <v>28</v>
      </c>
      <c r="D259" s="65">
        <v>1</v>
      </c>
      <c r="F259" s="141">
        <f t="shared" si="5"/>
        <v>0</v>
      </c>
      <c r="I259" s="33"/>
      <c r="J259" s="10"/>
    </row>
    <row r="260" spans="2:10" ht="12.75">
      <c r="B260" s="38"/>
      <c r="C260" s="56"/>
      <c r="D260" s="65"/>
      <c r="F260" s="141">
        <f t="shared" si="5"/>
      </c>
      <c r="I260" s="33"/>
      <c r="J260" s="10"/>
    </row>
    <row r="261" spans="1:10" ht="25.5">
      <c r="A261" s="5">
        <f>COUNT($A$173:A260)+1</f>
        <v>13</v>
      </c>
      <c r="B261" s="38" t="s">
        <v>72</v>
      </c>
      <c r="C261" s="56" t="s">
        <v>28</v>
      </c>
      <c r="D261" s="65">
        <v>1</v>
      </c>
      <c r="F261" s="141">
        <f t="shared" si="5"/>
        <v>0</v>
      </c>
      <c r="I261" s="33"/>
      <c r="J261" s="10"/>
    </row>
    <row r="262" spans="2:10" ht="12.75">
      <c r="B262" s="38"/>
      <c r="C262" s="56"/>
      <c r="D262" s="65"/>
      <c r="F262" s="141">
        <f t="shared" si="5"/>
      </c>
      <c r="I262" s="33"/>
      <c r="J262" s="10"/>
    </row>
    <row r="263" spans="1:10" ht="25.5">
      <c r="A263" s="5">
        <f>COUNT($A$173:A262)+1</f>
        <v>14</v>
      </c>
      <c r="B263" s="38" t="s">
        <v>139</v>
      </c>
      <c r="C263" s="56" t="s">
        <v>28</v>
      </c>
      <c r="D263" s="65">
        <v>1</v>
      </c>
      <c r="F263" s="141">
        <f t="shared" si="5"/>
        <v>0</v>
      </c>
      <c r="I263" s="33"/>
      <c r="J263" s="10"/>
    </row>
    <row r="264" spans="2:10" ht="12.75">
      <c r="B264" s="38"/>
      <c r="C264" s="56"/>
      <c r="D264" s="65"/>
      <c r="I264" s="33"/>
      <c r="J264" s="10"/>
    </row>
    <row r="265" spans="1:10" ht="12.75">
      <c r="A265" s="5">
        <f>COUNT($A$173:A264)+1</f>
        <v>15</v>
      </c>
      <c r="B265" s="38" t="s">
        <v>74</v>
      </c>
      <c r="C265" s="56" t="s">
        <v>28</v>
      </c>
      <c r="D265" s="65">
        <v>1</v>
      </c>
      <c r="F265" s="141">
        <f>IF(D265="","",D265*E265)</f>
        <v>0</v>
      </c>
      <c r="I265" s="33"/>
      <c r="J265" s="10"/>
    </row>
    <row r="266" spans="2:10" ht="12.75">
      <c r="B266" s="38"/>
      <c r="C266" s="56"/>
      <c r="D266" s="65"/>
      <c r="I266" s="33"/>
      <c r="J266" s="10"/>
    </row>
    <row r="267" spans="1:10" ht="12.75">
      <c r="A267" s="5">
        <f>COUNT($A$173:A266)+1</f>
        <v>16</v>
      </c>
      <c r="B267" s="38" t="s">
        <v>73</v>
      </c>
      <c r="C267" s="56" t="s">
        <v>28</v>
      </c>
      <c r="D267" s="65">
        <v>1</v>
      </c>
      <c r="F267" s="141">
        <f>IF(D267="","",D267*E267)</f>
        <v>0</v>
      </c>
      <c r="I267" s="33"/>
      <c r="J267" s="10"/>
    </row>
    <row r="268" spans="1:9" s="10" customFormat="1" ht="12.75">
      <c r="A268" s="5"/>
      <c r="B268" s="27"/>
      <c r="C268" s="56"/>
      <c r="D268" s="65"/>
      <c r="E268" s="7"/>
      <c r="F268" s="141"/>
      <c r="G268" s="22"/>
      <c r="I268" s="33"/>
    </row>
    <row r="269" spans="1:9" s="10" customFormat="1" ht="63.75">
      <c r="A269" s="5">
        <f>COUNT($A$173:A268)+1</f>
        <v>17</v>
      </c>
      <c r="B269" s="27" t="s">
        <v>167</v>
      </c>
      <c r="C269" s="56" t="s">
        <v>0</v>
      </c>
      <c r="D269" s="65">
        <v>1</v>
      </c>
      <c r="E269" s="7"/>
      <c r="F269" s="141">
        <f>IF(D269="","",D269*E269)</f>
        <v>0</v>
      </c>
      <c r="G269" s="22"/>
      <c r="I269" s="33"/>
    </row>
    <row r="270" spans="1:9" s="10" customFormat="1" ht="12.75">
      <c r="A270" s="5"/>
      <c r="B270" s="27"/>
      <c r="C270" s="56"/>
      <c r="D270" s="65"/>
      <c r="E270" s="7"/>
      <c r="F270" s="141"/>
      <c r="G270" s="22"/>
      <c r="I270" s="33"/>
    </row>
    <row r="271" spans="1:9" s="10" customFormat="1" ht="12.75">
      <c r="A271" s="5"/>
      <c r="B271" s="27"/>
      <c r="C271" s="56"/>
      <c r="D271" s="65"/>
      <c r="E271" s="7"/>
      <c r="F271" s="141"/>
      <c r="G271" s="22"/>
      <c r="I271" s="33"/>
    </row>
    <row r="272" spans="1:9" s="10" customFormat="1" ht="12.75">
      <c r="A272" s="5"/>
      <c r="B272" s="27"/>
      <c r="C272" s="56"/>
      <c r="D272" s="65"/>
      <c r="E272" s="7"/>
      <c r="F272" s="141">
        <f aca="true" t="shared" si="6" ref="F272:F287">IF(D272="","",D272*E272)</f>
      </c>
      <c r="G272" s="22"/>
      <c r="I272" s="33"/>
    </row>
    <row r="273" spans="1:9" s="10" customFormat="1" ht="12.75">
      <c r="A273" s="5"/>
      <c r="B273" s="47" t="s">
        <v>161</v>
      </c>
      <c r="C273" s="56"/>
      <c r="D273" s="65"/>
      <c r="E273" s="7"/>
      <c r="F273" s="141">
        <f t="shared" si="6"/>
      </c>
      <c r="G273" s="22"/>
      <c r="I273" s="33"/>
    </row>
    <row r="274" spans="1:9" s="10" customFormat="1" ht="12.75">
      <c r="A274" s="5"/>
      <c r="B274" s="47"/>
      <c r="C274" s="56"/>
      <c r="D274" s="65"/>
      <c r="E274" s="7"/>
      <c r="F274" s="141"/>
      <c r="G274" s="22"/>
      <c r="I274" s="33"/>
    </row>
    <row r="275" spans="1:8" s="52" customFormat="1" ht="25.5">
      <c r="A275" s="5">
        <f>COUNT($A$173:A273)+1</f>
        <v>18</v>
      </c>
      <c r="B275" s="27" t="s">
        <v>162</v>
      </c>
      <c r="C275" s="56"/>
      <c r="D275" s="65"/>
      <c r="E275" s="7"/>
      <c r="F275" s="141">
        <f t="shared" si="6"/>
      </c>
      <c r="G275" s="50"/>
      <c r="H275" s="51"/>
    </row>
    <row r="276" spans="1:8" s="52" customFormat="1" ht="12.75">
      <c r="A276" s="48"/>
      <c r="B276" s="27"/>
      <c r="C276" s="56" t="s">
        <v>6</v>
      </c>
      <c r="D276" s="65">
        <v>1.5</v>
      </c>
      <c r="E276" s="7"/>
      <c r="F276" s="141">
        <f t="shared" si="6"/>
        <v>0</v>
      </c>
      <c r="G276" s="50"/>
      <c r="H276" s="51"/>
    </row>
    <row r="277" spans="1:8" s="52" customFormat="1" ht="12.75">
      <c r="A277" s="48"/>
      <c r="B277" s="27"/>
      <c r="C277" s="56"/>
      <c r="D277" s="65"/>
      <c r="E277" s="7"/>
      <c r="F277" s="141">
        <f t="shared" si="6"/>
      </c>
      <c r="G277" s="50"/>
      <c r="H277" s="51"/>
    </row>
    <row r="278" spans="1:8" s="52" customFormat="1" ht="38.25">
      <c r="A278" s="5">
        <f>COUNT($A$173:A277)+1</f>
        <v>19</v>
      </c>
      <c r="B278" s="27" t="s">
        <v>163</v>
      </c>
      <c r="C278" s="56"/>
      <c r="D278" s="65"/>
      <c r="E278" s="7"/>
      <c r="F278" s="141">
        <f t="shared" si="6"/>
      </c>
      <c r="G278" s="50"/>
      <c r="H278" s="51"/>
    </row>
    <row r="279" spans="1:8" s="52" customFormat="1" ht="12.75">
      <c r="A279" s="48"/>
      <c r="B279" s="27"/>
      <c r="C279" s="56" t="s">
        <v>6</v>
      </c>
      <c r="D279" s="65">
        <v>0.5</v>
      </c>
      <c r="E279" s="7"/>
      <c r="F279" s="141">
        <f t="shared" si="6"/>
        <v>0</v>
      </c>
      <c r="G279" s="50"/>
      <c r="H279" s="51"/>
    </row>
    <row r="280" spans="1:8" s="52" customFormat="1" ht="12.75">
      <c r="A280" s="48"/>
      <c r="B280" s="27"/>
      <c r="C280" s="56"/>
      <c r="D280" s="65"/>
      <c r="E280" s="7"/>
      <c r="F280" s="141">
        <f t="shared" si="6"/>
      </c>
      <c r="G280" s="50"/>
      <c r="H280" s="51"/>
    </row>
    <row r="281" spans="1:8" s="52" customFormat="1" ht="25.5">
      <c r="A281" s="5">
        <f>COUNT($A$173:A280)+1</f>
        <v>20</v>
      </c>
      <c r="B281" s="27" t="s">
        <v>164</v>
      </c>
      <c r="C281" s="56" t="s">
        <v>160</v>
      </c>
      <c r="D281" s="65">
        <v>2.5</v>
      </c>
      <c r="E281" s="7"/>
      <c r="F281" s="141">
        <f>IF(D281="","",D281*E281)</f>
        <v>0</v>
      </c>
      <c r="G281" s="50"/>
      <c r="H281" s="51"/>
    </row>
    <row r="282" spans="1:8" s="52" customFormat="1" ht="12.75">
      <c r="A282" s="48"/>
      <c r="B282" s="27"/>
      <c r="F282" s="152"/>
      <c r="G282" s="50"/>
      <c r="H282" s="51"/>
    </row>
    <row r="283" spans="1:8" s="52" customFormat="1" ht="25.5">
      <c r="A283" s="5">
        <f>COUNT($A$173:A282)+1</f>
        <v>21</v>
      </c>
      <c r="B283" s="27" t="s">
        <v>165</v>
      </c>
      <c r="C283" s="56"/>
      <c r="D283" s="65"/>
      <c r="E283" s="7"/>
      <c r="F283" s="141">
        <f t="shared" si="6"/>
      </c>
      <c r="G283" s="50"/>
      <c r="H283" s="51"/>
    </row>
    <row r="284" spans="1:8" s="52" customFormat="1" ht="12.75">
      <c r="A284" s="48"/>
      <c r="B284" s="27"/>
      <c r="C284" s="56"/>
      <c r="D284" s="65"/>
      <c r="E284" s="7"/>
      <c r="F284" s="141">
        <f t="shared" si="6"/>
      </c>
      <c r="G284" s="50"/>
      <c r="H284" s="51"/>
    </row>
    <row r="285" spans="1:8" s="52" customFormat="1" ht="12.75">
      <c r="A285" s="48"/>
      <c r="B285" s="27"/>
      <c r="C285" s="56" t="s">
        <v>3</v>
      </c>
      <c r="D285" s="65">
        <v>20</v>
      </c>
      <c r="E285" s="7"/>
      <c r="F285" s="141">
        <f t="shared" si="6"/>
        <v>0</v>
      </c>
      <c r="G285" s="50"/>
      <c r="H285" s="51"/>
    </row>
    <row r="286" spans="1:8" s="52" customFormat="1" ht="38.25">
      <c r="A286" s="5">
        <f>COUNT($A$173:A285)+1</f>
        <v>22</v>
      </c>
      <c r="B286" s="27" t="s">
        <v>166</v>
      </c>
      <c r="C286" s="56"/>
      <c r="D286" s="65"/>
      <c r="E286" s="7"/>
      <c r="F286" s="141">
        <f t="shared" si="6"/>
      </c>
      <c r="G286" s="50"/>
      <c r="H286" s="51"/>
    </row>
    <row r="287" spans="1:8" s="52" customFormat="1" ht="12.75">
      <c r="A287" s="48"/>
      <c r="B287" s="49"/>
      <c r="C287" s="56" t="s">
        <v>6</v>
      </c>
      <c r="D287" s="65">
        <v>0.5</v>
      </c>
      <c r="E287" s="7"/>
      <c r="F287" s="141">
        <f t="shared" si="6"/>
        <v>0</v>
      </c>
      <c r="G287" s="50"/>
      <c r="H287" s="51"/>
    </row>
    <row r="288" spans="2:10" ht="12.75">
      <c r="B288" s="38"/>
      <c r="C288" s="56"/>
      <c r="D288" s="65"/>
      <c r="F288" s="141">
        <f>IF(D288="","",D288*E288)</f>
      </c>
      <c r="I288" s="33"/>
      <c r="J288" s="10"/>
    </row>
    <row r="289" spans="1:10" ht="51">
      <c r="A289" s="5">
        <f>COUNT($A$173:A288)+1</f>
        <v>23</v>
      </c>
      <c r="B289" s="38" t="s">
        <v>71</v>
      </c>
      <c r="C289" s="56"/>
      <c r="D289" s="65"/>
      <c r="F289" s="141">
        <f>IF(D289="","",D289*E289)</f>
      </c>
      <c r="G289" s="20"/>
      <c r="I289" s="33"/>
      <c r="J289" s="10"/>
    </row>
    <row r="290" spans="2:10" ht="12.75">
      <c r="B290" s="38" t="s">
        <v>170</v>
      </c>
      <c r="C290" s="56" t="s">
        <v>28</v>
      </c>
      <c r="D290" s="65">
        <v>0.03</v>
      </c>
      <c r="F290" s="141">
        <f>ROUND(SUM(F172:F289)*D290,0)</f>
        <v>0</v>
      </c>
      <c r="I290" s="33"/>
      <c r="J290" s="10"/>
    </row>
    <row r="291" spans="2:10" ht="12.75">
      <c r="B291" s="29"/>
      <c r="C291" s="56"/>
      <c r="D291" s="65"/>
      <c r="F291" s="141">
        <f>IF(D291="","",D291*E291)</f>
      </c>
      <c r="I291" s="33"/>
      <c r="J291" s="10"/>
    </row>
    <row r="292" spans="2:10" ht="12.75">
      <c r="B292" s="29"/>
      <c r="F292" s="141">
        <f>IF(D292="","",D292*E292)</f>
      </c>
      <c r="I292" s="33"/>
      <c r="J292" s="10"/>
    </row>
    <row r="293" spans="2:10" ht="25.5">
      <c r="B293" s="32" t="str">
        <f>B170</f>
        <v>2.  TOPLOTNA ČRPALKA</v>
      </c>
      <c r="D293" s="6" t="s">
        <v>20</v>
      </c>
      <c r="F293" s="143">
        <f>SUM(F173:F292)</f>
        <v>0</v>
      </c>
      <c r="I293" s="33"/>
      <c r="J293" s="10"/>
    </row>
    <row r="294" spans="2:10" ht="12.75">
      <c r="B294" s="29"/>
      <c r="F294" s="141">
        <f>IF(D294="","",D294*E294)</f>
      </c>
      <c r="I294" s="33"/>
      <c r="J294" s="10"/>
    </row>
    <row r="295" spans="2:10" ht="12.75">
      <c r="B295" s="29"/>
      <c r="I295" s="33"/>
      <c r="J295" s="10"/>
    </row>
    <row r="296" spans="2:10" ht="12.75">
      <c r="B296" s="29"/>
      <c r="I296" s="33"/>
      <c r="J296" s="10"/>
    </row>
    <row r="297" spans="2:10" ht="12.75">
      <c r="B297" s="29"/>
      <c r="I297" s="33"/>
      <c r="J297" s="10"/>
    </row>
    <row r="298" spans="2:10" ht="12.75">
      <c r="B298" s="29"/>
      <c r="I298" s="33"/>
      <c r="J298" s="10"/>
    </row>
    <row r="299" spans="1:9" s="10" customFormat="1" ht="12.75">
      <c r="A299" s="5"/>
      <c r="B299" s="27"/>
      <c r="C299" s="2"/>
      <c r="D299" s="6"/>
      <c r="E299" s="7"/>
      <c r="F299" s="141"/>
      <c r="G299" s="22"/>
      <c r="I299" s="33"/>
    </row>
    <row r="300" spans="1:9" s="10" customFormat="1" ht="12.75">
      <c r="A300" s="5"/>
      <c r="B300" s="27"/>
      <c r="C300" s="2"/>
      <c r="D300" s="6"/>
      <c r="E300" s="7"/>
      <c r="F300" s="141"/>
      <c r="G300" s="22"/>
      <c r="I300" s="33"/>
    </row>
    <row r="301" spans="1:252" s="10" customFormat="1" ht="12.75">
      <c r="A301" s="5"/>
      <c r="B301" s="15"/>
      <c r="C301" s="2"/>
      <c r="D301" s="6"/>
      <c r="E301" s="7"/>
      <c r="F301" s="141"/>
      <c r="G301" s="24"/>
      <c r="I301" s="33"/>
      <c r="J301" s="25"/>
      <c r="K301" s="21"/>
      <c r="L301" s="21"/>
      <c r="M301" s="16"/>
      <c r="N301" s="25"/>
      <c r="O301" s="21"/>
      <c r="P301" s="21"/>
      <c r="Q301" s="21"/>
      <c r="R301" s="21"/>
      <c r="S301" s="26"/>
      <c r="T301" s="16"/>
      <c r="U301" s="25"/>
      <c r="V301" s="21"/>
      <c r="W301" s="21"/>
      <c r="X301" s="21"/>
      <c r="Y301" s="21"/>
      <c r="Z301" s="26"/>
      <c r="AA301" s="16"/>
      <c r="AB301" s="25"/>
      <c r="AC301" s="21"/>
      <c r="AD301" s="21"/>
      <c r="AE301" s="21"/>
      <c r="AF301" s="21"/>
      <c r="AG301" s="26"/>
      <c r="AH301" s="16"/>
      <c r="AI301" s="25"/>
      <c r="AJ301" s="21"/>
      <c r="AK301" s="21"/>
      <c r="AL301" s="21"/>
      <c r="AM301" s="21"/>
      <c r="AN301" s="26"/>
      <c r="AO301" s="16"/>
      <c r="AP301" s="25"/>
      <c r="AQ301" s="21"/>
      <c r="AR301" s="21"/>
      <c r="AS301" s="21"/>
      <c r="AT301" s="21"/>
      <c r="AU301" s="26"/>
      <c r="AV301" s="16"/>
      <c r="AW301" s="25"/>
      <c r="AX301" s="21"/>
      <c r="AY301" s="21"/>
      <c r="AZ301" s="21"/>
      <c r="BA301" s="21"/>
      <c r="BB301" s="26"/>
      <c r="BC301" s="16"/>
      <c r="BD301" s="25"/>
      <c r="BE301" s="21"/>
      <c r="BF301" s="21"/>
      <c r="BG301" s="21"/>
      <c r="BH301" s="21"/>
      <c r="BI301" s="26"/>
      <c r="BJ301" s="16"/>
      <c r="BK301" s="25"/>
      <c r="BL301" s="21"/>
      <c r="BM301" s="21"/>
      <c r="BN301" s="21"/>
      <c r="BO301" s="21"/>
      <c r="BP301" s="26"/>
      <c r="BQ301" s="16"/>
      <c r="BR301" s="25"/>
      <c r="BS301" s="21"/>
      <c r="BT301" s="21"/>
      <c r="BU301" s="21"/>
      <c r="BV301" s="21"/>
      <c r="BW301" s="26"/>
      <c r="BX301" s="16"/>
      <c r="BY301" s="25"/>
      <c r="BZ301" s="21"/>
      <c r="CA301" s="21"/>
      <c r="CB301" s="21"/>
      <c r="CC301" s="21"/>
      <c r="CD301" s="26"/>
      <c r="CE301" s="16"/>
      <c r="CF301" s="25"/>
      <c r="CG301" s="21"/>
      <c r="CH301" s="21"/>
      <c r="CI301" s="21"/>
      <c r="CJ301" s="21"/>
      <c r="CK301" s="26"/>
      <c r="CL301" s="16"/>
      <c r="CM301" s="25"/>
      <c r="CN301" s="21"/>
      <c r="CO301" s="21"/>
      <c r="CP301" s="21"/>
      <c r="CQ301" s="21"/>
      <c r="CR301" s="26"/>
      <c r="CS301" s="16"/>
      <c r="CT301" s="25"/>
      <c r="CU301" s="21"/>
      <c r="CV301" s="21"/>
      <c r="CW301" s="21"/>
      <c r="CX301" s="21"/>
      <c r="CY301" s="26"/>
      <c r="CZ301" s="16"/>
      <c r="DA301" s="25"/>
      <c r="DB301" s="21"/>
      <c r="DC301" s="21"/>
      <c r="DD301" s="21"/>
      <c r="DE301" s="21"/>
      <c r="DF301" s="26"/>
      <c r="DG301" s="16"/>
      <c r="DH301" s="25"/>
      <c r="DI301" s="21"/>
      <c r="DJ301" s="21"/>
      <c r="DK301" s="21"/>
      <c r="DL301" s="21"/>
      <c r="DM301" s="26"/>
      <c r="DN301" s="16"/>
      <c r="DO301" s="25"/>
      <c r="DP301" s="21"/>
      <c r="DQ301" s="21"/>
      <c r="DR301" s="21"/>
      <c r="DS301" s="21"/>
      <c r="DT301" s="26"/>
      <c r="DU301" s="16"/>
      <c r="DV301" s="25"/>
      <c r="DW301" s="21"/>
      <c r="DX301" s="21"/>
      <c r="DY301" s="21"/>
      <c r="DZ301" s="21"/>
      <c r="EA301" s="26"/>
      <c r="EB301" s="16"/>
      <c r="EC301" s="25"/>
      <c r="ED301" s="21"/>
      <c r="EE301" s="21"/>
      <c r="EF301" s="21"/>
      <c r="EG301" s="21"/>
      <c r="EH301" s="26"/>
      <c r="EI301" s="16"/>
      <c r="EJ301" s="25"/>
      <c r="EK301" s="21"/>
      <c r="EL301" s="21"/>
      <c r="EM301" s="21"/>
      <c r="EN301" s="21"/>
      <c r="EO301" s="26"/>
      <c r="EP301" s="16"/>
      <c r="EQ301" s="25"/>
      <c r="ER301" s="21"/>
      <c r="ES301" s="21"/>
      <c r="ET301" s="21"/>
      <c r="EU301" s="21"/>
      <c r="EV301" s="26"/>
      <c r="EW301" s="16"/>
      <c r="EX301" s="25"/>
      <c r="EY301" s="21"/>
      <c r="EZ301" s="21"/>
      <c r="FA301" s="21"/>
      <c r="FB301" s="21"/>
      <c r="FC301" s="26"/>
      <c r="FD301" s="16"/>
      <c r="FE301" s="25"/>
      <c r="FF301" s="21"/>
      <c r="FG301" s="21"/>
      <c r="FH301" s="21"/>
      <c r="FI301" s="21"/>
      <c r="FJ301" s="26"/>
      <c r="FK301" s="16"/>
      <c r="FL301" s="25"/>
      <c r="FM301" s="21"/>
      <c r="FN301" s="21"/>
      <c r="FO301" s="21"/>
      <c r="FP301" s="21"/>
      <c r="FQ301" s="26"/>
      <c r="FR301" s="16"/>
      <c r="FS301" s="25"/>
      <c r="FT301" s="21"/>
      <c r="FU301" s="21"/>
      <c r="FV301" s="21"/>
      <c r="FW301" s="21"/>
      <c r="FX301" s="26"/>
      <c r="FY301" s="16"/>
      <c r="FZ301" s="25"/>
      <c r="GA301" s="21"/>
      <c r="GB301" s="21"/>
      <c r="GC301" s="21"/>
      <c r="GD301" s="21"/>
      <c r="GE301" s="26"/>
      <c r="GF301" s="16"/>
      <c r="GG301" s="25"/>
      <c r="GH301" s="21"/>
      <c r="GI301" s="21"/>
      <c r="GJ301" s="21"/>
      <c r="GK301" s="21"/>
      <c r="GL301" s="26"/>
      <c r="GM301" s="16"/>
      <c r="GN301" s="25"/>
      <c r="GO301" s="21"/>
      <c r="GP301" s="21"/>
      <c r="GQ301" s="21"/>
      <c r="GR301" s="21"/>
      <c r="GS301" s="26"/>
      <c r="GT301" s="16"/>
      <c r="GU301" s="25"/>
      <c r="GV301" s="21"/>
      <c r="GW301" s="21"/>
      <c r="GX301" s="21"/>
      <c r="GY301" s="21"/>
      <c r="GZ301" s="26"/>
      <c r="HA301" s="16"/>
      <c r="HB301" s="25"/>
      <c r="HC301" s="21"/>
      <c r="HD301" s="21"/>
      <c r="HE301" s="21"/>
      <c r="HF301" s="21"/>
      <c r="HG301" s="26"/>
      <c r="HH301" s="16"/>
      <c r="HI301" s="25"/>
      <c r="HJ301" s="21"/>
      <c r="HK301" s="21"/>
      <c r="HL301" s="21"/>
      <c r="HM301" s="21"/>
      <c r="HN301" s="26"/>
      <c r="HO301" s="16"/>
      <c r="HP301" s="25"/>
      <c r="HQ301" s="21"/>
      <c r="HR301" s="21"/>
      <c r="HS301" s="21"/>
      <c r="HT301" s="21"/>
      <c r="HU301" s="26"/>
      <c r="HV301" s="16"/>
      <c r="HW301" s="25"/>
      <c r="HX301" s="21"/>
      <c r="HY301" s="21"/>
      <c r="HZ301" s="21"/>
      <c r="IA301" s="21"/>
      <c r="IB301" s="26"/>
      <c r="IC301" s="16"/>
      <c r="ID301" s="25"/>
      <c r="IE301" s="21"/>
      <c r="IF301" s="21"/>
      <c r="IG301" s="21"/>
      <c r="IH301" s="21"/>
      <c r="II301" s="26"/>
      <c r="IJ301" s="16"/>
      <c r="IK301" s="25"/>
      <c r="IL301" s="21"/>
      <c r="IM301" s="21"/>
      <c r="IN301" s="21"/>
      <c r="IO301" s="21"/>
      <c r="IP301" s="26"/>
      <c r="IQ301" s="16"/>
      <c r="IR301" s="25"/>
    </row>
    <row r="302" ht="12.75">
      <c r="F302" s="141">
        <f aca="true" t="shared" si="7" ref="F302:F314">IF(D302="","",D302*E302)</f>
      </c>
    </row>
    <row r="303" ht="12.75">
      <c r="F303" s="141">
        <f t="shared" si="7"/>
      </c>
    </row>
    <row r="304" ht="12.75">
      <c r="F304" s="141">
        <f t="shared" si="7"/>
      </c>
    </row>
    <row r="305" ht="12.75">
      <c r="F305" s="141">
        <f t="shared" si="7"/>
      </c>
    </row>
    <row r="306" ht="12.75">
      <c r="F306" s="141">
        <f t="shared" si="7"/>
      </c>
    </row>
    <row r="307" ht="12.75">
      <c r="F307" s="141">
        <f t="shared" si="7"/>
      </c>
    </row>
    <row r="308" ht="12.75">
      <c r="F308" s="141">
        <f t="shared" si="7"/>
      </c>
    </row>
    <row r="309" ht="12.75">
      <c r="F309" s="141">
        <f t="shared" si="7"/>
      </c>
    </row>
    <row r="310" spans="1:6" ht="12.75">
      <c r="A310" s="1"/>
      <c r="F310" s="141">
        <f t="shared" si="7"/>
      </c>
    </row>
    <row r="311" spans="1:6" ht="12.75">
      <c r="A311" s="1"/>
      <c r="F311" s="141">
        <f t="shared" si="7"/>
      </c>
    </row>
    <row r="312" spans="1:6" ht="12.75">
      <c r="A312" s="1"/>
      <c r="F312" s="141">
        <f t="shared" si="7"/>
      </c>
    </row>
    <row r="313" spans="1:6" ht="12.75">
      <c r="A313" s="1"/>
      <c r="B313" s="1"/>
      <c r="F313" s="141">
        <f t="shared" si="7"/>
      </c>
    </row>
    <row r="314" spans="1:6" ht="12.75">
      <c r="A314" s="1"/>
      <c r="B314" s="1"/>
      <c r="F314" s="141">
        <f t="shared" si="7"/>
      </c>
    </row>
  </sheetData>
  <sheetProtection/>
  <protectedRanges>
    <protectedRange sqref="E147:E150" name="Obseg1_2"/>
    <protectedRange sqref="E154" name="Obseg1_2_1_1"/>
  </protectedRanges>
  <printOptions horizontalCentered="1"/>
  <pageMargins left="0.8267716535433072" right="0.3937007874015748" top="0.984251968503937" bottom="0.7874015748031497" header="0.31496062992125984" footer="0.31496062992125984"/>
  <pageSetup horizontalDpi="600" verticalDpi="600" orientation="portrait" paperSize="9" r:id="rId2"/>
  <headerFooter alignWithMargins="0">
    <oddHeader>&amp;CVRTEC – PREUREDITEV SANITARNE VODE&amp;Rstrojne instalacije</oddHeader>
    <oddFooter>&amp;C&amp;"Times New Roman,Navadno"&amp;8Stran &amp;P od &amp;N</oddFooter>
  </headerFooter>
  <drawing r:id="rId1"/>
</worksheet>
</file>

<file path=xl/worksheets/sheet2.xml><?xml version="1.0" encoding="utf-8"?>
<worksheet xmlns="http://schemas.openxmlformats.org/spreadsheetml/2006/main" xmlns:r="http://schemas.openxmlformats.org/officeDocument/2006/relationships">
  <dimension ref="A2:K192"/>
  <sheetViews>
    <sheetView tabSelected="1" view="pageBreakPreview" zoomScale="85" zoomScaleSheetLayoutView="85" workbookViewId="0" topLeftCell="A1">
      <selection activeCell="D18" sqref="D18"/>
    </sheetView>
  </sheetViews>
  <sheetFormatPr defaultColWidth="9.00390625" defaultRowHeight="12.75"/>
  <cols>
    <col min="1" max="1" width="5.875" style="99" customWidth="1"/>
    <col min="2" max="2" width="39.375" style="134" customWidth="1"/>
    <col min="3" max="3" width="6.375" style="99" customWidth="1"/>
    <col min="4" max="4" width="6.875" style="99" customWidth="1"/>
    <col min="5" max="5" width="11.125" style="102" customWidth="1"/>
    <col min="6" max="6" width="13.875" style="153" customWidth="1"/>
    <col min="7" max="7" width="11.375" style="159" customWidth="1"/>
    <col min="8" max="16384" width="9.125" style="99" customWidth="1"/>
  </cols>
  <sheetData>
    <row r="2" ht="12.75">
      <c r="B2" s="98" t="s">
        <v>11</v>
      </c>
    </row>
    <row r="3" ht="12.75">
      <c r="B3" s="100" t="s">
        <v>144</v>
      </c>
    </row>
    <row r="4" ht="12.75">
      <c r="B4" s="100" t="s">
        <v>143</v>
      </c>
    </row>
    <row r="5" ht="12.75">
      <c r="B5" s="100" t="s">
        <v>142</v>
      </c>
    </row>
    <row r="6" ht="12.75">
      <c r="B6" s="101"/>
    </row>
    <row r="7" ht="12.75">
      <c r="B7" s="98" t="s">
        <v>12</v>
      </c>
    </row>
    <row r="8" ht="25.5">
      <c r="B8" s="100" t="s">
        <v>145</v>
      </c>
    </row>
    <row r="9" ht="12.75">
      <c r="B9" s="100"/>
    </row>
    <row r="10" ht="12.75">
      <c r="B10" s="98" t="s">
        <v>13</v>
      </c>
    </row>
    <row r="11" ht="25.5">
      <c r="B11" s="100" t="s">
        <v>171</v>
      </c>
    </row>
    <row r="12" ht="12.75">
      <c r="B12" s="100"/>
    </row>
    <row r="13" ht="12.75">
      <c r="B13" s="98" t="s">
        <v>15</v>
      </c>
    </row>
    <row r="14" ht="12.75">
      <c r="B14" s="100" t="s">
        <v>146</v>
      </c>
    </row>
    <row r="15" ht="12.75">
      <c r="B15" s="100"/>
    </row>
    <row r="16" ht="12.75">
      <c r="B16" s="98" t="s">
        <v>16</v>
      </c>
    </row>
    <row r="17" ht="12.75">
      <c r="B17" s="100" t="s">
        <v>147</v>
      </c>
    </row>
    <row r="18" ht="12.75">
      <c r="B18" s="100"/>
    </row>
    <row r="19" ht="12.75">
      <c r="B19" s="98" t="s">
        <v>17</v>
      </c>
    </row>
    <row r="20" ht="12.75">
      <c r="B20" s="100" t="s">
        <v>172</v>
      </c>
    </row>
    <row r="21" ht="12.75">
      <c r="B21" s="100" t="s">
        <v>173</v>
      </c>
    </row>
    <row r="24" spans="1:7" ht="12.75">
      <c r="A24" s="103"/>
      <c r="B24" s="104" t="s">
        <v>174</v>
      </c>
      <c r="C24" s="105"/>
      <c r="D24" s="105"/>
      <c r="F24" s="154"/>
      <c r="G24" s="160"/>
    </row>
    <row r="25" spans="1:7" ht="12.75">
      <c r="A25" s="107"/>
      <c r="B25" s="108"/>
      <c r="C25" s="105"/>
      <c r="D25" s="105"/>
      <c r="E25" s="106"/>
      <c r="F25" s="154"/>
      <c r="G25" s="160"/>
    </row>
    <row r="26" spans="1:7" ht="12.75">
      <c r="A26" s="107"/>
      <c r="B26" s="109" t="s">
        <v>175</v>
      </c>
      <c r="C26" s="105"/>
      <c r="D26" s="105"/>
      <c r="E26" s="106"/>
      <c r="F26" s="154"/>
      <c r="G26" s="160"/>
    </row>
    <row r="27" spans="1:7" ht="12.75">
      <c r="A27" s="107"/>
      <c r="B27" s="108"/>
      <c r="C27" s="105"/>
      <c r="D27" s="105"/>
      <c r="E27" s="106"/>
      <c r="F27" s="154"/>
      <c r="G27" s="160"/>
    </row>
    <row r="28" spans="1:7" ht="12.75">
      <c r="A28" s="107" t="s">
        <v>176</v>
      </c>
      <c r="B28" s="109" t="s">
        <v>177</v>
      </c>
      <c r="C28" s="105"/>
      <c r="D28" s="105"/>
      <c r="E28" s="106"/>
      <c r="F28" s="155">
        <f>F106</f>
        <v>0</v>
      </c>
      <c r="G28" s="160"/>
    </row>
    <row r="29" spans="1:7" ht="12.75">
      <c r="A29" s="107"/>
      <c r="B29" s="108"/>
      <c r="C29" s="105"/>
      <c r="D29" s="105"/>
      <c r="E29" s="106"/>
      <c r="F29" s="155"/>
      <c r="G29" s="160"/>
    </row>
    <row r="30" spans="1:7" ht="25.5">
      <c r="A30" s="107" t="s">
        <v>178</v>
      </c>
      <c r="B30" s="109" t="s">
        <v>179</v>
      </c>
      <c r="C30" s="105"/>
      <c r="D30" s="105"/>
      <c r="F30" s="155">
        <f>F152</f>
        <v>0</v>
      </c>
      <c r="G30" s="160"/>
    </row>
    <row r="31" spans="1:7" ht="12.75">
      <c r="A31" s="107"/>
      <c r="B31" s="108"/>
      <c r="C31" s="105"/>
      <c r="D31" s="105"/>
      <c r="E31" s="106"/>
      <c r="F31" s="155"/>
      <c r="G31" s="160"/>
    </row>
    <row r="32" spans="1:7" ht="12.75">
      <c r="A32" s="107" t="s">
        <v>180</v>
      </c>
      <c r="B32" s="109" t="s">
        <v>181</v>
      </c>
      <c r="C32" s="105"/>
      <c r="E32" s="106"/>
      <c r="F32" s="155">
        <f>F166</f>
        <v>0</v>
      </c>
      <c r="G32" s="160"/>
    </row>
    <row r="33" spans="1:7" ht="12.75">
      <c r="A33" s="107"/>
      <c r="B33" s="108"/>
      <c r="C33" s="105"/>
      <c r="D33" s="105"/>
      <c r="E33" s="106"/>
      <c r="G33" s="161">
        <f>SUM(F28:F32)</f>
        <v>0</v>
      </c>
    </row>
    <row r="34" spans="1:7" ht="12.75">
      <c r="A34" s="107" t="s">
        <v>182</v>
      </c>
      <c r="B34" s="109" t="s">
        <v>183</v>
      </c>
      <c r="C34" s="111"/>
      <c r="D34" s="105"/>
      <c r="E34" s="106"/>
      <c r="F34" s="155">
        <f>F179</f>
        <v>0</v>
      </c>
      <c r="G34" s="160"/>
    </row>
    <row r="35" spans="1:7" ht="12.75">
      <c r="A35" s="107"/>
      <c r="B35" s="108"/>
      <c r="C35" s="111"/>
      <c r="D35" s="105"/>
      <c r="E35" s="106"/>
      <c r="F35" s="155"/>
      <c r="G35" s="160"/>
    </row>
    <row r="36" spans="1:7" ht="25.5">
      <c r="A36" s="107" t="s">
        <v>184</v>
      </c>
      <c r="B36" s="109" t="s">
        <v>185</v>
      </c>
      <c r="C36" s="111"/>
      <c r="D36" s="105"/>
      <c r="E36" s="106"/>
      <c r="F36" s="155">
        <f>F189</f>
        <v>0</v>
      </c>
      <c r="G36" s="160"/>
    </row>
    <row r="37" spans="1:7" ht="12.75">
      <c r="A37" s="107"/>
      <c r="B37" s="108"/>
      <c r="C37" s="111"/>
      <c r="D37" s="105"/>
      <c r="E37" s="106"/>
      <c r="F37" s="155"/>
      <c r="G37" s="160"/>
    </row>
    <row r="38" spans="1:6" ht="12.75">
      <c r="A38" s="107" t="s">
        <v>186</v>
      </c>
      <c r="B38" s="109" t="s">
        <v>187</v>
      </c>
      <c r="C38" s="112">
        <v>0.05</v>
      </c>
      <c r="D38" s="105"/>
      <c r="E38" s="106"/>
      <c r="F38" s="155">
        <f>C38*SUM(F28:F33)</f>
        <v>0</v>
      </c>
    </row>
    <row r="39" spans="1:6" ht="12.75">
      <c r="A39" s="107"/>
      <c r="B39" s="108"/>
      <c r="C39" s="113"/>
      <c r="D39" s="105"/>
      <c r="E39" s="106"/>
      <c r="F39" s="155"/>
    </row>
    <row r="40" spans="1:6" ht="12.75">
      <c r="A40" s="107" t="s">
        <v>188</v>
      </c>
      <c r="B40" s="109" t="s">
        <v>189</v>
      </c>
      <c r="C40" s="112">
        <v>0.03</v>
      </c>
      <c r="D40" s="105"/>
      <c r="E40" s="106"/>
      <c r="F40" s="155">
        <f>C40*SUM(F28:F33)</f>
        <v>0</v>
      </c>
    </row>
    <row r="41" spans="1:6" ht="12.75">
      <c r="A41" s="107"/>
      <c r="B41" s="108"/>
      <c r="C41" s="113"/>
      <c r="D41" s="105"/>
      <c r="E41" s="106"/>
      <c r="F41" s="155"/>
    </row>
    <row r="42" spans="1:6" ht="12.75">
      <c r="A42" s="107" t="s">
        <v>190</v>
      </c>
      <c r="B42" s="109" t="s">
        <v>191</v>
      </c>
      <c r="C42" s="111">
        <v>0.02</v>
      </c>
      <c r="D42" s="105"/>
      <c r="E42" s="106"/>
      <c r="F42" s="155">
        <f>C42*SUM(F28:F33)</f>
        <v>0</v>
      </c>
    </row>
    <row r="43" spans="1:7" ht="12.75">
      <c r="A43" s="107"/>
      <c r="B43" s="108"/>
      <c r="C43" s="113"/>
      <c r="D43" s="105"/>
      <c r="E43" s="106"/>
      <c r="F43" s="155"/>
      <c r="G43" s="160"/>
    </row>
    <row r="44" spans="1:7" ht="12.75">
      <c r="A44" s="107" t="s">
        <v>192</v>
      </c>
      <c r="B44" s="109" t="s">
        <v>193</v>
      </c>
      <c r="C44" s="111" t="s">
        <v>194</v>
      </c>
      <c r="D44" s="105">
        <v>1</v>
      </c>
      <c r="E44" s="110"/>
      <c r="F44" s="155">
        <f>E44*D44</f>
        <v>0</v>
      </c>
      <c r="G44" s="162">
        <v>0.08</v>
      </c>
    </row>
    <row r="45" spans="1:7" ht="12.75">
      <c r="A45" s="107"/>
      <c r="B45" s="108"/>
      <c r="C45" s="114"/>
      <c r="D45" s="105"/>
      <c r="E45" s="106"/>
      <c r="F45" s="155"/>
      <c r="G45" s="160"/>
    </row>
    <row r="46" spans="1:7" s="115" customFormat="1" ht="12.75">
      <c r="A46" s="107" t="s">
        <v>195</v>
      </c>
      <c r="B46" s="109" t="s">
        <v>196</v>
      </c>
      <c r="C46" s="111" t="s">
        <v>194</v>
      </c>
      <c r="D46" s="107">
        <v>1</v>
      </c>
      <c r="E46" s="110"/>
      <c r="F46" s="155">
        <f>E46*D46</f>
        <v>0</v>
      </c>
      <c r="G46" s="162">
        <v>0.06</v>
      </c>
    </row>
    <row r="47" spans="1:7" ht="12.75">
      <c r="A47" s="107"/>
      <c r="B47" s="108"/>
      <c r="C47" s="105"/>
      <c r="D47" s="105"/>
      <c r="E47" s="106"/>
      <c r="F47" s="155"/>
      <c r="G47" s="160"/>
    </row>
    <row r="48" spans="1:7" s="115" customFormat="1" ht="12.75">
      <c r="A48" s="107" t="s">
        <v>197</v>
      </c>
      <c r="B48" s="109" t="s">
        <v>198</v>
      </c>
      <c r="C48" s="107" t="s">
        <v>4</v>
      </c>
      <c r="D48" s="107">
        <v>2</v>
      </c>
      <c r="E48" s="110"/>
      <c r="F48" s="155">
        <f>E48*D48</f>
        <v>0</v>
      </c>
      <c r="G48" s="163"/>
    </row>
    <row r="49" spans="1:7" ht="12.75">
      <c r="A49" s="107"/>
      <c r="B49" s="108"/>
      <c r="C49" s="105"/>
      <c r="D49" s="105"/>
      <c r="E49" s="106"/>
      <c r="F49" s="155"/>
      <c r="G49" s="160"/>
    </row>
    <row r="50" spans="1:7" ht="12.75">
      <c r="A50" s="107"/>
      <c r="B50" s="109" t="s">
        <v>199</v>
      </c>
      <c r="C50" s="105"/>
      <c r="D50" s="105"/>
      <c r="E50" s="106"/>
      <c r="F50" s="155">
        <f>SUM(F28:F49)</f>
        <v>0</v>
      </c>
      <c r="G50" s="160"/>
    </row>
    <row r="51" spans="1:7" ht="12.75">
      <c r="A51" s="107"/>
      <c r="B51" s="109"/>
      <c r="C51" s="105"/>
      <c r="D51" s="105"/>
      <c r="E51" s="106"/>
      <c r="F51" s="155"/>
      <c r="G51" s="160"/>
    </row>
    <row r="52" spans="1:7" ht="12.75">
      <c r="A52" s="105"/>
      <c r="B52" s="109" t="s">
        <v>200</v>
      </c>
      <c r="C52" s="112">
        <v>0.22</v>
      </c>
      <c r="D52" s="105"/>
      <c r="E52" s="106"/>
      <c r="F52" s="155">
        <f>C52*F50</f>
        <v>0</v>
      </c>
      <c r="G52" s="160"/>
    </row>
    <row r="53" spans="1:7" ht="12.75">
      <c r="A53" s="105"/>
      <c r="B53" s="109"/>
      <c r="C53" s="105"/>
      <c r="D53" s="105"/>
      <c r="E53" s="106"/>
      <c r="F53" s="155"/>
      <c r="G53" s="160"/>
    </row>
    <row r="54" spans="1:7" ht="12.75">
      <c r="A54" s="105"/>
      <c r="B54" s="116" t="s">
        <v>201</v>
      </c>
      <c r="C54" s="105"/>
      <c r="D54" s="105"/>
      <c r="E54" s="106"/>
      <c r="F54" s="155">
        <f>SUM(F50:F53)</f>
        <v>0</v>
      </c>
      <c r="G54" s="160"/>
    </row>
    <row r="55" spans="1:7" ht="12.75">
      <c r="A55" s="105"/>
      <c r="B55" s="116"/>
      <c r="C55" s="105"/>
      <c r="D55" s="105"/>
      <c r="E55" s="106"/>
      <c r="F55" s="155"/>
      <c r="G55" s="160"/>
    </row>
    <row r="56" spans="1:7" ht="12.75">
      <c r="A56" s="105"/>
      <c r="B56" s="108"/>
      <c r="C56" s="105"/>
      <c r="D56" s="105"/>
      <c r="E56" s="106"/>
      <c r="F56" s="154"/>
      <c r="G56" s="160"/>
    </row>
    <row r="57" spans="1:7" ht="12.75">
      <c r="A57" s="105"/>
      <c r="B57" s="108"/>
      <c r="C57" s="105"/>
      <c r="D57" s="105"/>
      <c r="E57" s="106"/>
      <c r="F57" s="154"/>
      <c r="G57" s="160"/>
    </row>
    <row r="58" spans="1:7" ht="12.75">
      <c r="A58" s="105"/>
      <c r="B58" s="108"/>
      <c r="C58" s="105"/>
      <c r="D58" s="105"/>
      <c r="E58" s="106"/>
      <c r="F58" s="154"/>
      <c r="G58" s="160"/>
    </row>
    <row r="59" spans="1:7" ht="12.75">
      <c r="A59" s="105"/>
      <c r="B59" s="109"/>
      <c r="C59" s="105"/>
      <c r="D59" s="105"/>
      <c r="E59" s="106"/>
      <c r="F59" s="155"/>
      <c r="G59" s="160"/>
    </row>
    <row r="60" spans="1:7" ht="12.75">
      <c r="A60" s="107" t="s">
        <v>176</v>
      </c>
      <c r="B60" s="109" t="s">
        <v>202</v>
      </c>
      <c r="C60" s="105"/>
      <c r="D60" s="105"/>
      <c r="E60" s="106"/>
      <c r="F60" s="154"/>
      <c r="G60" s="160"/>
    </row>
    <row r="61" spans="1:7" ht="12.75">
      <c r="A61" s="105"/>
      <c r="B61" s="108"/>
      <c r="C61" s="105"/>
      <c r="D61" s="105"/>
      <c r="E61" s="106"/>
      <c r="F61" s="154"/>
      <c r="G61" s="160"/>
    </row>
    <row r="62" spans="1:7" s="115" customFormat="1" ht="12.75">
      <c r="A62" s="107" t="s">
        <v>203</v>
      </c>
      <c r="B62" s="109" t="s">
        <v>204</v>
      </c>
      <c r="C62" s="107"/>
      <c r="D62" s="107"/>
      <c r="E62" s="110"/>
      <c r="F62" s="155"/>
      <c r="G62" s="163"/>
    </row>
    <row r="63" spans="1:7" ht="12.75">
      <c r="A63" s="105"/>
      <c r="B63" s="108"/>
      <c r="C63" s="105"/>
      <c r="D63" s="105"/>
      <c r="E63" s="106"/>
      <c r="F63" s="154"/>
      <c r="G63" s="160"/>
    </row>
    <row r="64" spans="1:7" ht="12.75">
      <c r="A64" s="105">
        <v>1</v>
      </c>
      <c r="B64" s="108" t="s">
        <v>205</v>
      </c>
      <c r="C64" s="105"/>
      <c r="D64" s="105"/>
      <c r="E64" s="106"/>
      <c r="F64" s="154"/>
      <c r="G64" s="160"/>
    </row>
    <row r="65" spans="1:7" ht="38.25">
      <c r="A65" s="105"/>
      <c r="B65" s="108" t="s">
        <v>206</v>
      </c>
      <c r="C65" s="105" t="s">
        <v>0</v>
      </c>
      <c r="D65" s="105">
        <v>1</v>
      </c>
      <c r="E65" s="106"/>
      <c r="F65" s="153">
        <f>E65*D65</f>
        <v>0</v>
      </c>
      <c r="G65" s="160"/>
    </row>
    <row r="66" spans="1:7" ht="12.75">
      <c r="A66" s="105"/>
      <c r="B66" s="108"/>
      <c r="C66" s="105"/>
      <c r="D66" s="105"/>
      <c r="E66" s="106"/>
      <c r="G66" s="160"/>
    </row>
    <row r="67" spans="1:7" ht="25.5">
      <c r="A67" s="105">
        <v>2</v>
      </c>
      <c r="B67" s="108" t="s">
        <v>207</v>
      </c>
      <c r="C67" s="105" t="s">
        <v>208</v>
      </c>
      <c r="D67" s="117">
        <v>4</v>
      </c>
      <c r="E67" s="106"/>
      <c r="F67" s="154">
        <f>D67*E67</f>
        <v>0</v>
      </c>
      <c r="G67" s="160"/>
    </row>
    <row r="68" spans="1:7" ht="12.75">
      <c r="A68" s="105"/>
      <c r="B68" s="108"/>
      <c r="C68" s="105"/>
      <c r="D68" s="117"/>
      <c r="E68" s="106"/>
      <c r="F68" s="154"/>
      <c r="G68" s="160"/>
    </row>
    <row r="69" spans="1:7" ht="25.5">
      <c r="A69" s="105">
        <v>3</v>
      </c>
      <c r="B69" s="108" t="s">
        <v>209</v>
      </c>
      <c r="C69" s="105" t="s">
        <v>0</v>
      </c>
      <c r="D69" s="117">
        <v>1</v>
      </c>
      <c r="E69" s="106"/>
      <c r="F69" s="154">
        <f>D69*E69</f>
        <v>0</v>
      </c>
      <c r="G69" s="160"/>
    </row>
    <row r="70" spans="1:7" ht="12.75">
      <c r="A70" s="105"/>
      <c r="B70" s="108"/>
      <c r="D70" s="118"/>
      <c r="G70" s="160"/>
    </row>
    <row r="71" spans="1:7" ht="25.5">
      <c r="A71" s="105">
        <v>4</v>
      </c>
      <c r="B71" s="108" t="s">
        <v>210</v>
      </c>
      <c r="C71" s="105" t="s">
        <v>0</v>
      </c>
      <c r="D71" s="117">
        <v>1</v>
      </c>
      <c r="E71" s="106"/>
      <c r="F71" s="154">
        <f>D71*E71</f>
        <v>0</v>
      </c>
      <c r="G71" s="160"/>
    </row>
    <row r="72" spans="1:7" ht="12.75">
      <c r="A72" s="105"/>
      <c r="B72" s="108"/>
      <c r="C72" s="105"/>
      <c r="D72" s="117"/>
      <c r="E72" s="106"/>
      <c r="F72" s="154"/>
      <c r="G72" s="160"/>
    </row>
    <row r="73" spans="1:7" ht="12.75">
      <c r="A73" s="105">
        <v>5</v>
      </c>
      <c r="B73" s="108" t="s">
        <v>211</v>
      </c>
      <c r="C73" s="105"/>
      <c r="D73" s="117"/>
      <c r="E73" s="106"/>
      <c r="F73" s="154"/>
      <c r="G73" s="160"/>
    </row>
    <row r="74" spans="1:11" ht="12.75">
      <c r="A74" s="105">
        <v>5.1</v>
      </c>
      <c r="B74" s="108" t="s">
        <v>212</v>
      </c>
      <c r="C74" s="105" t="s">
        <v>0</v>
      </c>
      <c r="D74" s="117">
        <v>1</v>
      </c>
      <c r="E74" s="106"/>
      <c r="F74" s="154">
        <f>D74*E74</f>
        <v>0</v>
      </c>
      <c r="G74" s="160"/>
      <c r="H74" s="108"/>
      <c r="I74" s="105"/>
      <c r="J74" s="105"/>
      <c r="K74" s="106"/>
    </row>
    <row r="75" spans="1:11" ht="12.75">
      <c r="A75" s="105">
        <v>5.2</v>
      </c>
      <c r="B75" s="108" t="s">
        <v>213</v>
      </c>
      <c r="C75" s="105" t="s">
        <v>0</v>
      </c>
      <c r="D75" s="117">
        <v>3</v>
      </c>
      <c r="E75" s="106"/>
      <c r="F75" s="154">
        <f>D75*E75</f>
        <v>0</v>
      </c>
      <c r="G75" s="160"/>
      <c r="H75" s="108"/>
      <c r="I75" s="105"/>
      <c r="J75" s="105"/>
      <c r="K75" s="106"/>
    </row>
    <row r="76" spans="1:11" ht="12.75">
      <c r="A76" s="105">
        <v>5.3</v>
      </c>
      <c r="B76" s="108" t="s">
        <v>214</v>
      </c>
      <c r="C76" s="105" t="s">
        <v>0</v>
      </c>
      <c r="D76" s="117">
        <v>1</v>
      </c>
      <c r="E76" s="106"/>
      <c r="F76" s="154">
        <f>D76*E76</f>
        <v>0</v>
      </c>
      <c r="G76" s="160"/>
      <c r="H76" s="108"/>
      <c r="I76" s="105"/>
      <c r="J76" s="105"/>
      <c r="K76" s="106"/>
    </row>
    <row r="77" spans="1:11" ht="12.75">
      <c r="A77" s="105">
        <v>5.4</v>
      </c>
      <c r="B77" s="108" t="s">
        <v>215</v>
      </c>
      <c r="C77" s="105" t="s">
        <v>0</v>
      </c>
      <c r="D77" s="117">
        <v>1</v>
      </c>
      <c r="E77" s="106"/>
      <c r="F77" s="154">
        <f>D77*E77</f>
        <v>0</v>
      </c>
      <c r="G77" s="160"/>
      <c r="H77" s="108"/>
      <c r="I77" s="105"/>
      <c r="J77" s="105"/>
      <c r="K77" s="106"/>
    </row>
    <row r="78" spans="1:11" ht="12.75">
      <c r="A78" s="105">
        <v>5.5</v>
      </c>
      <c r="B78" s="108" t="s">
        <v>216</v>
      </c>
      <c r="C78" s="105" t="s">
        <v>0</v>
      </c>
      <c r="D78" s="117">
        <v>3</v>
      </c>
      <c r="E78" s="106"/>
      <c r="F78" s="154">
        <f>D78*E78</f>
        <v>0</v>
      </c>
      <c r="G78" s="160"/>
      <c r="H78" s="108"/>
      <c r="I78" s="105"/>
      <c r="J78" s="105"/>
      <c r="K78" s="106"/>
    </row>
    <row r="79" spans="1:7" ht="12.75">
      <c r="A79" s="105"/>
      <c r="B79" s="108"/>
      <c r="C79" s="105"/>
      <c r="D79" s="117"/>
      <c r="E79" s="106"/>
      <c r="F79" s="154"/>
      <c r="G79" s="160"/>
    </row>
    <row r="80" spans="1:7" ht="12.75">
      <c r="A80" s="105">
        <v>6</v>
      </c>
      <c r="B80" s="108" t="s">
        <v>217</v>
      </c>
      <c r="C80" s="105"/>
      <c r="D80" s="117"/>
      <c r="E80" s="106"/>
      <c r="F80" s="154"/>
      <c r="G80" s="160"/>
    </row>
    <row r="81" spans="1:7" ht="25.5">
      <c r="A81" s="105">
        <v>6.1</v>
      </c>
      <c r="B81" s="108" t="s">
        <v>218</v>
      </c>
      <c r="C81" s="105" t="s">
        <v>0</v>
      </c>
      <c r="D81" s="117">
        <v>2</v>
      </c>
      <c r="E81" s="106"/>
      <c r="F81" s="154">
        <f>E81*D81</f>
        <v>0</v>
      </c>
      <c r="G81" s="160"/>
    </row>
    <row r="82" spans="1:7" ht="12.75">
      <c r="A82" s="105"/>
      <c r="B82" s="108"/>
      <c r="C82" s="105"/>
      <c r="D82" s="117"/>
      <c r="E82" s="106"/>
      <c r="F82" s="154"/>
      <c r="G82" s="160"/>
    </row>
    <row r="83" spans="1:7" ht="12.75">
      <c r="A83" s="105">
        <v>7</v>
      </c>
      <c r="B83" s="108" t="s">
        <v>219</v>
      </c>
      <c r="C83" s="105"/>
      <c r="D83" s="117"/>
      <c r="E83" s="106"/>
      <c r="F83" s="154"/>
      <c r="G83" s="160"/>
    </row>
    <row r="84" spans="1:7" ht="51">
      <c r="A84" s="105">
        <v>7.1</v>
      </c>
      <c r="B84" s="108" t="s">
        <v>220</v>
      </c>
      <c r="C84" s="105" t="s">
        <v>0</v>
      </c>
      <c r="D84" s="117">
        <v>3</v>
      </c>
      <c r="E84" s="106"/>
      <c r="F84" s="154">
        <f>E84*D84</f>
        <v>0</v>
      </c>
      <c r="G84" s="160"/>
    </row>
    <row r="85" spans="1:7" ht="12.75">
      <c r="A85" s="105">
        <v>8</v>
      </c>
      <c r="B85" s="108" t="s">
        <v>221</v>
      </c>
      <c r="C85" s="105"/>
      <c r="D85" s="117"/>
      <c r="E85" s="106"/>
      <c r="F85" s="154"/>
      <c r="G85" s="160"/>
    </row>
    <row r="86" spans="1:7" ht="25.5">
      <c r="A86" s="105">
        <v>8.1</v>
      </c>
      <c r="B86" s="108" t="s">
        <v>222</v>
      </c>
      <c r="C86" s="105" t="s">
        <v>0</v>
      </c>
      <c r="D86" s="117">
        <v>1</v>
      </c>
      <c r="E86" s="106"/>
      <c r="F86" s="154">
        <f>D86*E86</f>
        <v>0</v>
      </c>
      <c r="G86" s="160"/>
    </row>
    <row r="87" spans="1:7" ht="25.5">
      <c r="A87" s="105">
        <v>8.2</v>
      </c>
      <c r="B87" s="108" t="s">
        <v>223</v>
      </c>
      <c r="C87" s="105" t="s">
        <v>0</v>
      </c>
      <c r="D87" s="117">
        <v>2</v>
      </c>
      <c r="E87" s="106"/>
      <c r="F87" s="154">
        <f>D87*E87</f>
        <v>0</v>
      </c>
      <c r="G87" s="160"/>
    </row>
    <row r="88" spans="1:7" ht="25.5">
      <c r="A88" s="105">
        <v>8.3</v>
      </c>
      <c r="B88" s="108" t="s">
        <v>224</v>
      </c>
      <c r="C88" s="105" t="s">
        <v>0</v>
      </c>
      <c r="D88" s="117">
        <v>2</v>
      </c>
      <c r="E88" s="106"/>
      <c r="F88" s="154">
        <f>D88*E88</f>
        <v>0</v>
      </c>
      <c r="G88" s="160"/>
    </row>
    <row r="89" spans="1:7" ht="25.5">
      <c r="A89" s="105">
        <v>8.4</v>
      </c>
      <c r="B89" s="108" t="s">
        <v>225</v>
      </c>
      <c r="C89" s="105" t="s">
        <v>0</v>
      </c>
      <c r="D89" s="117">
        <v>1</v>
      </c>
      <c r="E89" s="106"/>
      <c r="F89" s="154">
        <f>E89*D89</f>
        <v>0</v>
      </c>
      <c r="G89" s="160"/>
    </row>
    <row r="90" spans="1:7" ht="12.75">
      <c r="A90" s="105"/>
      <c r="B90" s="108"/>
      <c r="C90" s="105"/>
      <c r="D90" s="117"/>
      <c r="E90" s="106"/>
      <c r="F90" s="154"/>
      <c r="G90" s="160"/>
    </row>
    <row r="91" spans="1:7" ht="25.5">
      <c r="A91" s="105">
        <v>9</v>
      </c>
      <c r="B91" s="108" t="s">
        <v>226</v>
      </c>
      <c r="C91" s="105" t="s">
        <v>0</v>
      </c>
      <c r="D91" s="117">
        <v>1</v>
      </c>
      <c r="E91" s="106"/>
      <c r="F91" s="154">
        <f>E91*D91</f>
        <v>0</v>
      </c>
      <c r="G91" s="160"/>
    </row>
    <row r="92" spans="1:7" ht="12.75">
      <c r="A92" s="105"/>
      <c r="B92" s="108"/>
      <c r="C92" s="105"/>
      <c r="D92" s="117"/>
      <c r="E92" s="106"/>
      <c r="F92" s="154"/>
      <c r="G92" s="160"/>
    </row>
    <row r="93" spans="1:7" ht="12.75">
      <c r="A93" s="105">
        <v>10</v>
      </c>
      <c r="B93" s="108" t="s">
        <v>227</v>
      </c>
      <c r="C93" s="105"/>
      <c r="D93" s="105"/>
      <c r="E93" s="106"/>
      <c r="G93" s="160"/>
    </row>
    <row r="94" spans="1:7" ht="12.75">
      <c r="A94" s="105">
        <v>10.1</v>
      </c>
      <c r="B94" s="108" t="s">
        <v>228</v>
      </c>
      <c r="C94" s="105" t="s">
        <v>0</v>
      </c>
      <c r="D94" s="105">
        <v>3</v>
      </c>
      <c r="E94" s="106"/>
      <c r="F94" s="154">
        <f>E94*D94</f>
        <v>0</v>
      </c>
      <c r="G94" s="160"/>
    </row>
    <row r="95" spans="1:7" ht="12.75">
      <c r="A95" s="105">
        <v>10.2</v>
      </c>
      <c r="B95" s="108" t="s">
        <v>229</v>
      </c>
      <c r="C95" s="105" t="s">
        <v>0</v>
      </c>
      <c r="D95" s="105">
        <v>3</v>
      </c>
      <c r="E95" s="106"/>
      <c r="F95" s="154">
        <f>E95*D95</f>
        <v>0</v>
      </c>
      <c r="G95" s="160"/>
    </row>
    <row r="96" spans="1:7" ht="12.75">
      <c r="A96" s="105"/>
      <c r="B96" s="108"/>
      <c r="C96" s="105"/>
      <c r="D96" s="105"/>
      <c r="E96" s="106"/>
      <c r="F96" s="154"/>
      <c r="G96" s="160"/>
    </row>
    <row r="97" spans="1:7" ht="38.25">
      <c r="A97" s="105">
        <v>11</v>
      </c>
      <c r="B97" s="108" t="s">
        <v>230</v>
      </c>
      <c r="C97" s="105" t="s">
        <v>194</v>
      </c>
      <c r="D97" s="117">
        <v>1</v>
      </c>
      <c r="E97" s="106"/>
      <c r="F97" s="154">
        <f>D97*E97</f>
        <v>0</v>
      </c>
      <c r="G97" s="160"/>
    </row>
    <row r="98" spans="1:7" ht="12.75">
      <c r="A98" s="105"/>
      <c r="B98" s="108"/>
      <c r="C98" s="105"/>
      <c r="D98" s="105"/>
      <c r="E98" s="106"/>
      <c r="F98" s="154"/>
      <c r="G98" s="160"/>
    </row>
    <row r="99" spans="1:7" ht="12.75">
      <c r="A99" s="107"/>
      <c r="B99" s="109" t="s">
        <v>231</v>
      </c>
      <c r="C99" s="107"/>
      <c r="D99" s="107"/>
      <c r="E99" s="110"/>
      <c r="F99" s="155">
        <f>SUM(F65:F98)</f>
        <v>0</v>
      </c>
      <c r="G99" s="160"/>
    </row>
    <row r="100" spans="1:7" ht="12.75">
      <c r="A100" s="107"/>
      <c r="B100" s="109"/>
      <c r="C100" s="107"/>
      <c r="D100" s="107"/>
      <c r="E100" s="110"/>
      <c r="F100" s="155"/>
      <c r="G100" s="160"/>
    </row>
    <row r="101" spans="1:7" ht="12.75">
      <c r="A101" s="107"/>
      <c r="B101" s="109"/>
      <c r="C101" s="107"/>
      <c r="D101" s="107"/>
      <c r="E101" s="110"/>
      <c r="F101" s="155"/>
      <c r="G101" s="160"/>
    </row>
    <row r="102" spans="1:7" ht="12.75">
      <c r="A102" s="107" t="s">
        <v>232</v>
      </c>
      <c r="B102" s="109" t="s">
        <v>233</v>
      </c>
      <c r="C102" s="107"/>
      <c r="D102" s="107"/>
      <c r="E102" s="110"/>
      <c r="F102" s="155"/>
      <c r="G102" s="160"/>
    </row>
    <row r="103" spans="1:7" ht="12.75">
      <c r="A103" s="107"/>
      <c r="B103" s="109"/>
      <c r="C103" s="107"/>
      <c r="D103" s="107"/>
      <c r="E103" s="110"/>
      <c r="F103" s="155"/>
      <c r="G103" s="160"/>
    </row>
    <row r="104" spans="1:7" ht="51">
      <c r="A104" s="105">
        <v>1</v>
      </c>
      <c r="B104" s="108" t="s">
        <v>234</v>
      </c>
      <c r="C104" s="105" t="s">
        <v>194</v>
      </c>
      <c r="D104" s="105">
        <v>1</v>
      </c>
      <c r="E104" s="106"/>
      <c r="F104" s="155">
        <f>D104*E104</f>
        <v>0</v>
      </c>
      <c r="G104" s="160"/>
    </row>
    <row r="105" spans="1:7" ht="12.75">
      <c r="A105" s="105"/>
      <c r="B105" s="108"/>
      <c r="C105" s="105"/>
      <c r="D105" s="105"/>
      <c r="E105" s="106"/>
      <c r="F105" s="154"/>
      <c r="G105" s="160"/>
    </row>
    <row r="106" spans="1:7" ht="12.75">
      <c r="A106" s="107"/>
      <c r="B106" s="109" t="s">
        <v>231</v>
      </c>
      <c r="C106" s="107"/>
      <c r="D106" s="107"/>
      <c r="E106" s="110"/>
      <c r="F106" s="155">
        <f>F104+F99</f>
        <v>0</v>
      </c>
      <c r="G106" s="160"/>
    </row>
    <row r="107" spans="1:7" ht="12.75">
      <c r="A107" s="107"/>
      <c r="B107" s="108"/>
      <c r="C107" s="105"/>
      <c r="D107" s="105"/>
      <c r="E107" s="106"/>
      <c r="F107" s="154"/>
      <c r="G107" s="160"/>
    </row>
    <row r="108" spans="1:7" ht="12.75">
      <c r="A108" s="107"/>
      <c r="B108" s="108"/>
      <c r="C108" s="105"/>
      <c r="D108" s="105"/>
      <c r="E108" s="106"/>
      <c r="F108" s="154"/>
      <c r="G108" s="160"/>
    </row>
    <row r="109" spans="1:7" ht="12.75">
      <c r="A109" s="105"/>
      <c r="B109" s="108"/>
      <c r="C109" s="105"/>
      <c r="D109" s="105"/>
      <c r="E109" s="106"/>
      <c r="G109" s="160"/>
    </row>
    <row r="110" spans="1:7" ht="25.5">
      <c r="A110" s="107" t="s">
        <v>178</v>
      </c>
      <c r="B110" s="109" t="s">
        <v>179</v>
      </c>
      <c r="C110" s="105"/>
      <c r="D110" s="105"/>
      <c r="E110" s="106"/>
      <c r="F110" s="154"/>
      <c r="G110" s="160"/>
    </row>
    <row r="111" spans="1:7" ht="12.75">
      <c r="A111" s="107"/>
      <c r="B111" s="108"/>
      <c r="C111" s="105"/>
      <c r="D111" s="105"/>
      <c r="E111" s="106"/>
      <c r="F111" s="154"/>
      <c r="G111" s="160"/>
    </row>
    <row r="112" spans="1:7" ht="12.75">
      <c r="A112" s="105" t="s">
        <v>203</v>
      </c>
      <c r="B112" s="108" t="s">
        <v>235</v>
      </c>
      <c r="C112" s="105"/>
      <c r="D112" s="105"/>
      <c r="E112" s="106"/>
      <c r="F112" s="154"/>
      <c r="G112" s="160"/>
    </row>
    <row r="113" spans="1:7" ht="12.75">
      <c r="A113" s="105">
        <v>1.2</v>
      </c>
      <c r="B113" s="108" t="s">
        <v>236</v>
      </c>
      <c r="C113" s="105" t="s">
        <v>1</v>
      </c>
      <c r="D113" s="105">
        <v>12</v>
      </c>
      <c r="E113" s="106"/>
      <c r="F113" s="154">
        <f>D113*E113</f>
        <v>0</v>
      </c>
      <c r="G113" s="160"/>
    </row>
    <row r="114" spans="1:7" ht="12.75">
      <c r="A114" s="105"/>
      <c r="B114" s="108"/>
      <c r="C114" s="105"/>
      <c r="D114" s="105"/>
      <c r="E114" s="106"/>
      <c r="F114" s="154"/>
      <c r="G114" s="160"/>
    </row>
    <row r="115" spans="1:7" ht="12.75">
      <c r="A115" s="105" t="s">
        <v>232</v>
      </c>
      <c r="B115" s="108" t="s">
        <v>237</v>
      </c>
      <c r="C115" s="105"/>
      <c r="D115" s="105"/>
      <c r="E115" s="106"/>
      <c r="F115" s="154"/>
      <c r="G115" s="160"/>
    </row>
    <row r="116" spans="1:7" ht="12.75">
      <c r="A116" s="105"/>
      <c r="B116" s="108" t="s">
        <v>238</v>
      </c>
      <c r="C116" s="105"/>
      <c r="D116" s="105"/>
      <c r="E116" s="106"/>
      <c r="F116" s="154"/>
      <c r="G116" s="160"/>
    </row>
    <row r="117" spans="1:7" ht="12.75">
      <c r="A117" s="105"/>
      <c r="B117" s="108"/>
      <c r="C117" s="105"/>
      <c r="D117" s="105"/>
      <c r="E117" s="106"/>
      <c r="F117" s="154"/>
      <c r="G117" s="160"/>
    </row>
    <row r="118" spans="1:7" ht="12.75">
      <c r="A118" s="105">
        <v>2.1</v>
      </c>
      <c r="B118" s="108" t="s">
        <v>239</v>
      </c>
      <c r="C118" s="105" t="s">
        <v>1</v>
      </c>
      <c r="D118" s="105">
        <v>80</v>
      </c>
      <c r="E118" s="106"/>
      <c r="F118" s="154">
        <f>D118*E118</f>
        <v>0</v>
      </c>
      <c r="G118" s="160"/>
    </row>
    <row r="119" spans="1:7" ht="12.75">
      <c r="A119" s="105">
        <v>2.2</v>
      </c>
      <c r="B119" s="108" t="s">
        <v>240</v>
      </c>
      <c r="C119" s="105" t="s">
        <v>1</v>
      </c>
      <c r="D119" s="105">
        <v>80</v>
      </c>
      <c r="E119" s="106"/>
      <c r="F119" s="154">
        <f>D119*E119</f>
        <v>0</v>
      </c>
      <c r="G119" s="160"/>
    </row>
    <row r="120" spans="1:7" ht="12.75">
      <c r="A120" s="105"/>
      <c r="B120" s="108"/>
      <c r="C120" s="105"/>
      <c r="D120" s="105"/>
      <c r="E120" s="106"/>
      <c r="F120" s="154"/>
      <c r="G120" s="160"/>
    </row>
    <row r="121" spans="1:7" ht="12.75">
      <c r="A121" s="105" t="s">
        <v>241</v>
      </c>
      <c r="B121" s="108" t="s">
        <v>242</v>
      </c>
      <c r="C121" s="105"/>
      <c r="D121" s="105"/>
      <c r="E121" s="106"/>
      <c r="F121" s="154"/>
      <c r="G121" s="160"/>
    </row>
    <row r="122" spans="1:7" ht="12.75">
      <c r="A122" s="105"/>
      <c r="B122" s="108" t="s">
        <v>243</v>
      </c>
      <c r="C122" s="105"/>
      <c r="D122" s="105"/>
      <c r="E122" s="106"/>
      <c r="F122" s="154"/>
      <c r="G122" s="160"/>
    </row>
    <row r="123" spans="1:7" ht="12.75">
      <c r="A123" s="105">
        <v>3.1</v>
      </c>
      <c r="B123" s="108" t="s">
        <v>244</v>
      </c>
      <c r="C123" s="105" t="s">
        <v>1</v>
      </c>
      <c r="D123" s="105">
        <v>15</v>
      </c>
      <c r="E123" s="106"/>
      <c r="F123" s="154">
        <f>D123*E123</f>
        <v>0</v>
      </c>
      <c r="G123" s="160"/>
    </row>
    <row r="124" spans="1:7" ht="12.75">
      <c r="A124" s="105">
        <v>3.2</v>
      </c>
      <c r="B124" s="108" t="s">
        <v>245</v>
      </c>
      <c r="C124" s="105" t="s">
        <v>1</v>
      </c>
      <c r="D124" s="105">
        <v>12</v>
      </c>
      <c r="E124" s="106"/>
      <c r="F124" s="154">
        <f>D124*E124</f>
        <v>0</v>
      </c>
      <c r="G124" s="160"/>
    </row>
    <row r="125" spans="1:7" ht="12.75">
      <c r="A125" s="105">
        <v>3.3</v>
      </c>
      <c r="B125" s="108" t="s">
        <v>246</v>
      </c>
      <c r="C125" s="105" t="s">
        <v>1</v>
      </c>
      <c r="D125" s="105">
        <v>25</v>
      </c>
      <c r="E125" s="106"/>
      <c r="F125" s="154">
        <f aca="true" t="shared" si="0" ref="F125:F132">D125*E125</f>
        <v>0</v>
      </c>
      <c r="G125" s="160"/>
    </row>
    <row r="126" spans="1:7" ht="12.75">
      <c r="A126" s="105">
        <v>3.4</v>
      </c>
      <c r="B126" s="108" t="s">
        <v>247</v>
      </c>
      <c r="C126" s="105" t="s">
        <v>1</v>
      </c>
      <c r="D126" s="105">
        <v>10</v>
      </c>
      <c r="E126" s="106"/>
      <c r="F126" s="154">
        <f t="shared" si="0"/>
        <v>0</v>
      </c>
      <c r="G126" s="160"/>
    </row>
    <row r="127" spans="1:7" ht="12.75">
      <c r="A127" s="119">
        <v>3.5</v>
      </c>
      <c r="B127" s="108" t="s">
        <v>248</v>
      </c>
      <c r="C127" s="105" t="s">
        <v>1</v>
      </c>
      <c r="D127" s="105">
        <v>12</v>
      </c>
      <c r="E127" s="106"/>
      <c r="F127" s="154">
        <f t="shared" si="0"/>
        <v>0</v>
      </c>
      <c r="G127" s="160"/>
    </row>
    <row r="128" spans="1:7" ht="12.75">
      <c r="A128" s="119">
        <v>3.6</v>
      </c>
      <c r="B128" s="108" t="s">
        <v>249</v>
      </c>
      <c r="C128" s="105" t="s">
        <v>1</v>
      </c>
      <c r="D128" s="105">
        <v>15</v>
      </c>
      <c r="E128" s="106"/>
      <c r="F128" s="154">
        <f t="shared" si="0"/>
        <v>0</v>
      </c>
      <c r="G128" s="160"/>
    </row>
    <row r="129" spans="1:7" ht="12.75">
      <c r="A129" s="119">
        <v>3.7</v>
      </c>
      <c r="B129" s="108" t="s">
        <v>250</v>
      </c>
      <c r="C129" s="105" t="s">
        <v>1</v>
      </c>
      <c r="D129" s="105">
        <v>8</v>
      </c>
      <c r="E129" s="106"/>
      <c r="F129" s="154">
        <f t="shared" si="0"/>
        <v>0</v>
      </c>
      <c r="G129" s="160"/>
    </row>
    <row r="130" spans="1:7" ht="12.75">
      <c r="A130" s="119">
        <v>3.8</v>
      </c>
      <c r="B130" s="108" t="s">
        <v>251</v>
      </c>
      <c r="C130" s="105" t="s">
        <v>1</v>
      </c>
      <c r="D130" s="105">
        <v>12</v>
      </c>
      <c r="E130" s="106"/>
      <c r="F130" s="154">
        <f t="shared" si="0"/>
        <v>0</v>
      </c>
      <c r="G130" s="160"/>
    </row>
    <row r="131" spans="1:7" ht="12.75">
      <c r="A131" s="119">
        <v>3.9</v>
      </c>
      <c r="B131" s="108" t="s">
        <v>252</v>
      </c>
      <c r="C131" s="105" t="s">
        <v>1</v>
      </c>
      <c r="D131" s="105">
        <v>55</v>
      </c>
      <c r="E131" s="106"/>
      <c r="F131" s="154">
        <f t="shared" si="0"/>
        <v>0</v>
      </c>
      <c r="G131" s="160"/>
    </row>
    <row r="132" spans="1:7" ht="12.75">
      <c r="A132" s="119">
        <v>3.1</v>
      </c>
      <c r="B132" s="108" t="s">
        <v>253</v>
      </c>
      <c r="C132" s="105" t="s">
        <v>1</v>
      </c>
      <c r="D132" s="105">
        <v>25</v>
      </c>
      <c r="E132" s="106"/>
      <c r="F132" s="154">
        <f t="shared" si="0"/>
        <v>0</v>
      </c>
      <c r="G132" s="160"/>
    </row>
    <row r="133" spans="1:7" s="120" customFormat="1" ht="25.5">
      <c r="A133" s="105">
        <v>3.11</v>
      </c>
      <c r="B133" s="108" t="s">
        <v>254</v>
      </c>
      <c r="C133" s="105" t="s">
        <v>1</v>
      </c>
      <c r="D133" s="120">
        <v>55</v>
      </c>
      <c r="E133" s="102"/>
      <c r="F133" s="153">
        <f>E133*D133</f>
        <v>0</v>
      </c>
      <c r="G133" s="164"/>
    </row>
    <row r="134" spans="1:7" s="120" customFormat="1" ht="25.5">
      <c r="A134" s="105">
        <v>3.12</v>
      </c>
      <c r="B134" s="108" t="s">
        <v>255</v>
      </c>
      <c r="C134" s="105" t="s">
        <v>1</v>
      </c>
      <c r="D134" s="120">
        <v>20</v>
      </c>
      <c r="E134" s="102"/>
      <c r="F134" s="153">
        <f>E134*D134</f>
        <v>0</v>
      </c>
      <c r="G134" s="164"/>
    </row>
    <row r="135" spans="1:7" ht="12.75">
      <c r="A135" s="105"/>
      <c r="B135" s="108"/>
      <c r="C135" s="105"/>
      <c r="D135" s="105"/>
      <c r="E135" s="106"/>
      <c r="F135" s="154"/>
      <c r="G135" s="160"/>
    </row>
    <row r="136" spans="1:7" ht="12.75">
      <c r="A136" s="105">
        <v>4</v>
      </c>
      <c r="B136" s="108" t="s">
        <v>256</v>
      </c>
      <c r="C136" s="105"/>
      <c r="D136" s="105"/>
      <c r="E136" s="106"/>
      <c r="F136" s="154"/>
      <c r="G136" s="160"/>
    </row>
    <row r="137" spans="1:7" ht="12.75">
      <c r="A137" s="105">
        <v>4.1</v>
      </c>
      <c r="B137" s="108" t="s">
        <v>257</v>
      </c>
      <c r="C137" s="105" t="s">
        <v>0</v>
      </c>
      <c r="D137" s="105">
        <v>1</v>
      </c>
      <c r="E137" s="106"/>
      <c r="F137" s="154">
        <f>D137*E137</f>
        <v>0</v>
      </c>
      <c r="G137" s="160"/>
    </row>
    <row r="138" spans="1:7" ht="12.75">
      <c r="A138" s="105">
        <v>4.2</v>
      </c>
      <c r="B138" s="108" t="s">
        <v>258</v>
      </c>
      <c r="C138" s="105" t="s">
        <v>0</v>
      </c>
      <c r="D138" s="105">
        <v>1</v>
      </c>
      <c r="E138" s="106"/>
      <c r="F138" s="154">
        <f>D138*E138</f>
        <v>0</v>
      </c>
      <c r="G138" s="160"/>
    </row>
    <row r="139" spans="1:7" ht="12.75">
      <c r="A139" s="105"/>
      <c r="B139" s="108"/>
      <c r="C139" s="105"/>
      <c r="D139" s="105"/>
      <c r="E139" s="106"/>
      <c r="F139" s="154"/>
      <c r="G139" s="160"/>
    </row>
    <row r="140" spans="1:7" ht="12.75">
      <c r="A140" s="105">
        <v>5</v>
      </c>
      <c r="B140" s="108" t="s">
        <v>259</v>
      </c>
      <c r="C140" s="105" t="s">
        <v>0</v>
      </c>
      <c r="D140" s="105">
        <v>3</v>
      </c>
      <c r="E140" s="106"/>
      <c r="F140" s="154">
        <f>D140*E140</f>
        <v>0</v>
      </c>
      <c r="G140" s="160"/>
    </row>
    <row r="141" spans="1:7" ht="12.75">
      <c r="A141" s="105"/>
      <c r="B141" s="108"/>
      <c r="C141" s="105"/>
      <c r="D141" s="105"/>
      <c r="E141" s="106"/>
      <c r="F141" s="154"/>
      <c r="G141" s="160"/>
    </row>
    <row r="142" spans="1:7" ht="18" customHeight="1">
      <c r="A142" s="105">
        <v>6</v>
      </c>
      <c r="B142" s="108" t="s">
        <v>260</v>
      </c>
      <c r="C142" s="105" t="s">
        <v>0</v>
      </c>
      <c r="D142" s="105">
        <v>5</v>
      </c>
      <c r="E142" s="106"/>
      <c r="F142" s="154">
        <f>D142*E142</f>
        <v>0</v>
      </c>
      <c r="G142" s="160"/>
    </row>
    <row r="143" spans="1:7" ht="12.75">
      <c r="A143" s="105"/>
      <c r="B143" s="108"/>
      <c r="C143" s="105"/>
      <c r="D143" s="105"/>
      <c r="E143" s="106"/>
      <c r="F143" s="154"/>
      <c r="G143" s="160"/>
    </row>
    <row r="144" spans="1:7" s="120" customFormat="1" ht="63.75">
      <c r="A144" s="105" t="s">
        <v>261</v>
      </c>
      <c r="B144" s="121" t="s">
        <v>262</v>
      </c>
      <c r="C144" s="120" t="s">
        <v>0</v>
      </c>
      <c r="D144" s="120">
        <v>5</v>
      </c>
      <c r="E144" s="102"/>
      <c r="F144" s="153">
        <f>E144*D144</f>
        <v>0</v>
      </c>
      <c r="G144" s="164"/>
    </row>
    <row r="145" spans="1:7" s="120" customFormat="1" ht="12.75">
      <c r="A145" s="105"/>
      <c r="B145" s="121"/>
      <c r="E145" s="122"/>
      <c r="F145" s="156"/>
      <c r="G145" s="164"/>
    </row>
    <row r="146" spans="1:7" s="120" customFormat="1" ht="38.25">
      <c r="A146" s="105" t="s">
        <v>263</v>
      </c>
      <c r="B146" s="121" t="s">
        <v>264</v>
      </c>
      <c r="C146" s="120" t="s">
        <v>194</v>
      </c>
      <c r="D146" s="120">
        <v>1</v>
      </c>
      <c r="E146" s="102"/>
      <c r="F146" s="153">
        <f>E146*D146</f>
        <v>0</v>
      </c>
      <c r="G146" s="164"/>
    </row>
    <row r="147" spans="1:7" s="120" customFormat="1" ht="12.75">
      <c r="A147" s="105"/>
      <c r="B147" s="121"/>
      <c r="E147" s="102"/>
      <c r="F147" s="153"/>
      <c r="G147" s="164"/>
    </row>
    <row r="148" spans="1:7" ht="12.75">
      <c r="A148" s="105" t="s">
        <v>265</v>
      </c>
      <c r="B148" s="108" t="s">
        <v>266</v>
      </c>
      <c r="C148" s="105"/>
      <c r="D148" s="105"/>
      <c r="E148" s="106"/>
      <c r="F148" s="154"/>
      <c r="G148" s="160"/>
    </row>
    <row r="149" spans="1:7" ht="12.75">
      <c r="A149" s="105"/>
      <c r="B149" s="108" t="s">
        <v>267</v>
      </c>
      <c r="C149" s="105" t="s">
        <v>4</v>
      </c>
      <c r="D149" s="105">
        <v>4</v>
      </c>
      <c r="E149" s="106"/>
      <c r="F149" s="154">
        <f>D149*E149</f>
        <v>0</v>
      </c>
      <c r="G149" s="160"/>
    </row>
    <row r="150" spans="1:7" ht="12.75">
      <c r="A150" s="105"/>
      <c r="B150" s="108"/>
      <c r="C150" s="105"/>
      <c r="D150" s="105"/>
      <c r="E150" s="106"/>
      <c r="F150" s="154"/>
      <c r="G150" s="160"/>
    </row>
    <row r="151" spans="1:7" ht="12.75">
      <c r="A151" s="105"/>
      <c r="B151" s="108"/>
      <c r="C151" s="105"/>
      <c r="D151" s="105"/>
      <c r="E151" s="106"/>
      <c r="F151" s="154"/>
      <c r="G151" s="160"/>
    </row>
    <row r="152" spans="1:7" ht="12.75">
      <c r="A152" s="105"/>
      <c r="B152" s="109" t="s">
        <v>231</v>
      </c>
      <c r="C152" s="105"/>
      <c r="D152" s="105"/>
      <c r="E152" s="106"/>
      <c r="F152" s="155">
        <f>SUM(F113:F151)</f>
        <v>0</v>
      </c>
      <c r="G152" s="160"/>
    </row>
    <row r="153" spans="1:7" ht="12.75">
      <c r="A153" s="107"/>
      <c r="B153" s="108"/>
      <c r="C153" s="105"/>
      <c r="D153" s="105"/>
      <c r="E153" s="106"/>
      <c r="F153" s="154"/>
      <c r="G153" s="160"/>
    </row>
    <row r="154" spans="1:7" ht="12.75">
      <c r="A154" s="107"/>
      <c r="B154" s="108"/>
      <c r="C154" s="105"/>
      <c r="D154" s="105"/>
      <c r="E154" s="106"/>
      <c r="F154" s="154"/>
      <c r="G154" s="160"/>
    </row>
    <row r="155" spans="1:7" ht="12.75">
      <c r="A155" s="107"/>
      <c r="B155" s="108"/>
      <c r="C155" s="105"/>
      <c r="D155" s="105"/>
      <c r="E155" s="106"/>
      <c r="F155" s="154"/>
      <c r="G155" s="160"/>
    </row>
    <row r="156" spans="1:7" ht="12.75">
      <c r="A156" s="105"/>
      <c r="B156" s="108"/>
      <c r="C156" s="105"/>
      <c r="D156" s="105"/>
      <c r="E156" s="106"/>
      <c r="F156" s="154"/>
      <c r="G156" s="160"/>
    </row>
    <row r="157" spans="1:7" ht="12.75">
      <c r="A157" s="105"/>
      <c r="B157" s="108"/>
      <c r="C157" s="105"/>
      <c r="D157" s="105"/>
      <c r="E157" s="106"/>
      <c r="F157" s="154"/>
      <c r="G157" s="160"/>
    </row>
    <row r="158" spans="1:7" ht="12.75">
      <c r="A158" s="107" t="s">
        <v>180</v>
      </c>
      <c r="B158" s="109" t="s">
        <v>181</v>
      </c>
      <c r="C158" s="105"/>
      <c r="D158" s="105"/>
      <c r="E158" s="106"/>
      <c r="F158" s="154"/>
      <c r="G158" s="160"/>
    </row>
    <row r="159" spans="1:7" ht="12.75">
      <c r="A159" s="105"/>
      <c r="B159" s="108"/>
      <c r="C159" s="105"/>
      <c r="D159" s="105"/>
      <c r="E159" s="106"/>
      <c r="F159" s="154"/>
      <c r="G159" s="160"/>
    </row>
    <row r="160" spans="1:7" ht="38.25">
      <c r="A160" s="105">
        <v>1</v>
      </c>
      <c r="B160" s="108" t="s">
        <v>268</v>
      </c>
      <c r="C160" s="105" t="s">
        <v>1</v>
      </c>
      <c r="D160" s="105">
        <v>8</v>
      </c>
      <c r="E160" s="106"/>
      <c r="F160" s="154">
        <f>D160*E160</f>
        <v>0</v>
      </c>
      <c r="G160" s="160"/>
    </row>
    <row r="161" spans="1:7" ht="12.75">
      <c r="A161" s="105"/>
      <c r="B161" s="108"/>
      <c r="C161" s="105"/>
      <c r="D161" s="105"/>
      <c r="E161" s="106"/>
      <c r="F161" s="154"/>
      <c r="G161" s="160"/>
    </row>
    <row r="162" spans="1:7" ht="12.75">
      <c r="A162" s="105">
        <v>2</v>
      </c>
      <c r="B162" s="108" t="s">
        <v>269</v>
      </c>
      <c r="C162" s="105" t="s">
        <v>0</v>
      </c>
      <c r="D162" s="105">
        <v>5</v>
      </c>
      <c r="E162" s="106"/>
      <c r="F162" s="154">
        <f>D162*E162</f>
        <v>0</v>
      </c>
      <c r="G162" s="160"/>
    </row>
    <row r="163" spans="1:7" ht="12.75">
      <c r="A163" s="105"/>
      <c r="B163" s="108"/>
      <c r="C163" s="105"/>
      <c r="D163" s="105"/>
      <c r="E163" s="106"/>
      <c r="F163" s="154"/>
      <c r="G163" s="160"/>
    </row>
    <row r="164" spans="1:7" ht="63.75">
      <c r="A164" s="105">
        <v>3</v>
      </c>
      <c r="B164" s="108" t="s">
        <v>270</v>
      </c>
      <c r="C164" s="105" t="s">
        <v>0</v>
      </c>
      <c r="D164" s="105">
        <v>1</v>
      </c>
      <c r="E164" s="106"/>
      <c r="F164" s="154">
        <f>D164*E164</f>
        <v>0</v>
      </c>
      <c r="G164" s="160"/>
    </row>
    <row r="165" spans="1:7" ht="12.75">
      <c r="A165" s="105"/>
      <c r="B165" s="108"/>
      <c r="C165" s="105"/>
      <c r="D165" s="105"/>
      <c r="E165" s="106"/>
      <c r="F165" s="154"/>
      <c r="G165" s="160"/>
    </row>
    <row r="166" spans="1:7" ht="12.75">
      <c r="A166" s="107"/>
      <c r="B166" s="109" t="s">
        <v>231</v>
      </c>
      <c r="C166" s="107"/>
      <c r="D166" s="107"/>
      <c r="E166" s="110"/>
      <c r="F166" s="155">
        <f>SUM(F160:F165)</f>
        <v>0</v>
      </c>
      <c r="G166" s="160"/>
    </row>
    <row r="167" spans="1:7" ht="12.75">
      <c r="A167" s="107"/>
      <c r="B167" s="108"/>
      <c r="C167" s="105"/>
      <c r="D167" s="105"/>
      <c r="E167" s="106"/>
      <c r="F167" s="154"/>
      <c r="G167" s="160"/>
    </row>
    <row r="168" spans="1:7" ht="12.75">
      <c r="A168" s="107"/>
      <c r="B168" s="108"/>
      <c r="C168" s="105"/>
      <c r="D168" s="105"/>
      <c r="E168" s="106"/>
      <c r="F168" s="154"/>
      <c r="G168" s="160"/>
    </row>
    <row r="169" spans="2:7" s="105" customFormat="1" ht="12.75">
      <c r="B169" s="123"/>
      <c r="E169" s="102"/>
      <c r="F169" s="153"/>
      <c r="G169" s="160"/>
    </row>
    <row r="170" spans="1:7" s="126" customFormat="1" ht="12.75">
      <c r="A170" s="124" t="s">
        <v>182</v>
      </c>
      <c r="B170" s="125" t="s">
        <v>183</v>
      </c>
      <c r="D170" s="127"/>
      <c r="E170" s="128"/>
      <c r="F170" s="157"/>
      <c r="G170" s="165"/>
    </row>
    <row r="171" spans="1:7" s="131" customFormat="1" ht="12.75">
      <c r="A171" s="129"/>
      <c r="B171" s="130"/>
      <c r="D171" s="132"/>
      <c r="E171" s="133"/>
      <c r="F171" s="158"/>
      <c r="G171" s="166"/>
    </row>
    <row r="172" spans="1:7" ht="12.75">
      <c r="A172" s="105" t="s">
        <v>203</v>
      </c>
      <c r="B172" s="108" t="s">
        <v>271</v>
      </c>
      <c r="C172" s="105" t="s">
        <v>194</v>
      </c>
      <c r="D172" s="105">
        <v>1</v>
      </c>
      <c r="E172" s="106"/>
      <c r="F172" s="154">
        <f>E172*D172</f>
        <v>0</v>
      </c>
      <c r="G172" s="160"/>
    </row>
    <row r="173" spans="1:7" ht="12.75">
      <c r="A173" s="105"/>
      <c r="B173" s="108"/>
      <c r="C173" s="105"/>
      <c r="D173" s="105"/>
      <c r="E173" s="106"/>
      <c r="F173" s="154"/>
      <c r="G173" s="160"/>
    </row>
    <row r="174" spans="1:7" ht="25.5">
      <c r="A174" s="105" t="s">
        <v>232</v>
      </c>
      <c r="B174" s="108" t="s">
        <v>272</v>
      </c>
      <c r="C174" s="105" t="s">
        <v>194</v>
      </c>
      <c r="D174" s="105">
        <v>1</v>
      </c>
      <c r="E174" s="106"/>
      <c r="F174" s="154">
        <f>E174*D174</f>
        <v>0</v>
      </c>
      <c r="G174" s="160"/>
    </row>
    <row r="175" spans="1:7" ht="12.75">
      <c r="A175" s="105"/>
      <c r="B175" s="108"/>
      <c r="C175" s="105"/>
      <c r="D175" s="105"/>
      <c r="E175" s="106"/>
      <c r="F175" s="154"/>
      <c r="G175" s="160"/>
    </row>
    <row r="176" spans="1:7" ht="25.5">
      <c r="A176" s="105" t="s">
        <v>241</v>
      </c>
      <c r="B176" s="108" t="s">
        <v>273</v>
      </c>
      <c r="C176" s="105" t="s">
        <v>194</v>
      </c>
      <c r="D176" s="105">
        <v>1</v>
      </c>
      <c r="E176" s="106"/>
      <c r="F176" s="154">
        <f>E176*D176</f>
        <v>0</v>
      </c>
      <c r="G176" s="160"/>
    </row>
    <row r="177" spans="1:7" ht="12.75">
      <c r="A177" s="105"/>
      <c r="B177" s="108"/>
      <c r="C177" s="105"/>
      <c r="D177" s="105"/>
      <c r="E177" s="106"/>
      <c r="F177" s="154"/>
      <c r="G177" s="160"/>
    </row>
    <row r="178" spans="1:7" ht="12.75">
      <c r="A178" s="105"/>
      <c r="B178" s="108"/>
      <c r="C178" s="105"/>
      <c r="D178" s="105"/>
      <c r="E178" s="106"/>
      <c r="F178" s="154"/>
      <c r="G178" s="160"/>
    </row>
    <row r="179" spans="1:7" s="131" customFormat="1" ht="12.75">
      <c r="A179" s="129"/>
      <c r="B179" s="125" t="s">
        <v>231</v>
      </c>
      <c r="D179" s="132"/>
      <c r="E179" s="133"/>
      <c r="F179" s="157">
        <f>SUM(F172:F178)</f>
        <v>0</v>
      </c>
      <c r="G179" s="166"/>
    </row>
    <row r="180" spans="2:7" s="105" customFormat="1" ht="12.75">
      <c r="B180" s="123"/>
      <c r="E180" s="102"/>
      <c r="F180" s="153"/>
      <c r="G180" s="160"/>
    </row>
    <row r="181" spans="2:7" s="105" customFormat="1" ht="12.75">
      <c r="B181" s="123"/>
      <c r="E181" s="102"/>
      <c r="F181" s="153"/>
      <c r="G181" s="160"/>
    </row>
    <row r="182" spans="2:7" s="105" customFormat="1" ht="12.75">
      <c r="B182" s="123"/>
      <c r="E182" s="102"/>
      <c r="F182" s="153"/>
      <c r="G182" s="160"/>
    </row>
    <row r="183" spans="1:7" ht="25.5">
      <c r="A183" s="107" t="s">
        <v>184</v>
      </c>
      <c r="B183" s="109" t="s">
        <v>185</v>
      </c>
      <c r="C183" s="105"/>
      <c r="D183" s="105"/>
      <c r="E183" s="106"/>
      <c r="F183" s="154"/>
      <c r="G183" s="160"/>
    </row>
    <row r="184" spans="1:7" ht="12.75">
      <c r="A184" s="105"/>
      <c r="B184" s="108"/>
      <c r="C184" s="105"/>
      <c r="D184" s="105"/>
      <c r="E184" s="106"/>
      <c r="F184" s="154"/>
      <c r="G184" s="160"/>
    </row>
    <row r="185" spans="1:7" ht="89.25">
      <c r="A185" s="105" t="s">
        <v>203</v>
      </c>
      <c r="B185" s="108" t="s">
        <v>274</v>
      </c>
      <c r="C185" s="105" t="s">
        <v>0</v>
      </c>
      <c r="D185" s="105">
        <v>2</v>
      </c>
      <c r="E185" s="106"/>
      <c r="F185" s="154">
        <f>E185*D185</f>
        <v>0</v>
      </c>
      <c r="G185" s="160"/>
    </row>
    <row r="186" spans="1:7" ht="12.75">
      <c r="A186" s="119"/>
      <c r="B186" s="108"/>
      <c r="C186" s="105"/>
      <c r="D186" s="105"/>
      <c r="E186" s="106"/>
      <c r="F186" s="154"/>
      <c r="G186" s="160"/>
    </row>
    <row r="187" spans="1:7" ht="25.5">
      <c r="A187" s="119" t="s">
        <v>232</v>
      </c>
      <c r="B187" s="108" t="s">
        <v>275</v>
      </c>
      <c r="C187" s="105" t="s">
        <v>194</v>
      </c>
      <c r="D187" s="105">
        <v>1</v>
      </c>
      <c r="E187" s="106"/>
      <c r="F187" s="154">
        <f>E187*D187</f>
        <v>0</v>
      </c>
      <c r="G187" s="160"/>
    </row>
    <row r="188" spans="1:7" ht="12.75">
      <c r="A188" s="105"/>
      <c r="B188" s="108"/>
      <c r="C188" s="105"/>
      <c r="D188" s="105"/>
      <c r="E188" s="106"/>
      <c r="F188" s="154"/>
      <c r="G188" s="160"/>
    </row>
    <row r="189" spans="1:7" ht="12.75">
      <c r="A189" s="105"/>
      <c r="B189" s="109" t="s">
        <v>231</v>
      </c>
      <c r="C189" s="105"/>
      <c r="D189" s="105"/>
      <c r="E189" s="106"/>
      <c r="F189" s="155">
        <f>SUM(F185:F188)</f>
        <v>0</v>
      </c>
      <c r="G189" s="160"/>
    </row>
    <row r="190" spans="1:7" ht="12.75">
      <c r="A190" s="105"/>
      <c r="B190" s="108"/>
      <c r="C190" s="105"/>
      <c r="D190" s="105"/>
      <c r="E190" s="106"/>
      <c r="F190" s="154"/>
      <c r="G190" s="160"/>
    </row>
    <row r="191" spans="1:7" ht="12.75">
      <c r="A191" s="107"/>
      <c r="B191" s="108"/>
      <c r="C191" s="105"/>
      <c r="D191" s="105"/>
      <c r="E191" s="106"/>
      <c r="F191" s="154"/>
      <c r="G191" s="160"/>
    </row>
    <row r="192" spans="1:7" ht="12.75">
      <c r="A192" s="107"/>
      <c r="B192" s="108"/>
      <c r="C192" s="105"/>
      <c r="D192" s="105"/>
      <c r="E192" s="106"/>
      <c r="F192" s="154"/>
      <c r="G192" s="160"/>
    </row>
  </sheetData>
  <sheetProtection/>
  <conditionalFormatting sqref="E169 E180:E182">
    <cfRule type="cellIs" priority="1" dxfId="1" operator="equal" stopIfTrue="1">
      <formula>0</formula>
    </cfRule>
  </conditionalFormatting>
  <printOptions/>
  <pageMargins left="0.984251968503937" right="0.5905511811023623" top="0.984251968503937" bottom="0.984251968503937" header="0.2362204724409449" footer="0.2362204724409449"/>
  <pageSetup horizontalDpi="600" verticalDpi="600" orientation="portrait" paperSize="9" r:id="rId1"/>
  <headerFooter alignWithMargins="0">
    <oddHeader>&amp;CVtrec Žetale - ogrevanje sanitarne vode</oddHeader>
    <oddFooter>&amp;C&amp;P/&amp;N</oddFooter>
  </headerFooter>
  <rowBreaks count="3" manualBreakCount="3">
    <brk id="23" max="5" man="1"/>
    <brk id="59" max="5" man="1"/>
    <brk id="181" max="5" man="1"/>
  </rowBreaks>
</worksheet>
</file>

<file path=xl/worksheets/sheet3.xml><?xml version="1.0" encoding="utf-8"?>
<worksheet xmlns="http://schemas.openxmlformats.org/spreadsheetml/2006/main" xmlns:r="http://schemas.openxmlformats.org/officeDocument/2006/relationships">
  <dimension ref="A3:E14"/>
  <sheetViews>
    <sheetView view="pageBreakPreview" zoomScale="115" zoomScaleSheetLayoutView="115" zoomScalePageLayoutView="0" workbookViewId="0" topLeftCell="A1">
      <selection activeCell="C17" sqref="C17"/>
    </sheetView>
  </sheetViews>
  <sheetFormatPr defaultColWidth="9.00390625" defaultRowHeight="12.75"/>
  <cols>
    <col min="1" max="1" width="9.125" style="59" customWidth="1"/>
    <col min="2" max="2" width="28.125" style="59" customWidth="1"/>
    <col min="3" max="4" width="5.875" style="59" customWidth="1"/>
    <col min="5" max="5" width="15.125" style="135" customWidth="1"/>
    <col min="6" max="16384" width="9.125" style="59" customWidth="1"/>
  </cols>
  <sheetData>
    <row r="3" spans="2:4" ht="12.75">
      <c r="B3" s="109" t="s">
        <v>276</v>
      </c>
      <c r="C3" s="109"/>
      <c r="D3" s="109"/>
    </row>
    <row r="5" spans="1:5" s="136" customFormat="1" ht="12.75">
      <c r="A5" s="136" t="s">
        <v>277</v>
      </c>
      <c r="B5" s="136" t="s">
        <v>278</v>
      </c>
      <c r="E5" s="137">
        <f>'strojne instalacije'!F49</f>
        <v>0</v>
      </c>
    </row>
    <row r="6" s="136" customFormat="1" ht="12.75">
      <c r="E6" s="137"/>
    </row>
    <row r="7" spans="1:5" s="136" customFormat="1" ht="12.75">
      <c r="A7" s="136" t="s">
        <v>178</v>
      </c>
      <c r="B7" s="136" t="s">
        <v>279</v>
      </c>
      <c r="E7" s="137">
        <f>elektroinstalacije!F50</f>
        <v>0</v>
      </c>
    </row>
    <row r="10" spans="2:5" s="136" customFormat="1" ht="12.75">
      <c r="B10" s="139" t="s">
        <v>280</v>
      </c>
      <c r="C10" s="139"/>
      <c r="D10" s="139"/>
      <c r="E10" s="140">
        <f>SUM(E5:E9)</f>
        <v>0</v>
      </c>
    </row>
    <row r="12" spans="2:5" ht="12.75">
      <c r="B12" s="136" t="s">
        <v>200</v>
      </c>
      <c r="C12" s="138">
        <v>0.22</v>
      </c>
      <c r="D12" s="138"/>
      <c r="E12" s="137">
        <f>E10*C12</f>
        <v>0</v>
      </c>
    </row>
    <row r="13" spans="2:5" ht="12.75">
      <c r="B13" s="136"/>
      <c r="C13" s="136"/>
      <c r="D13" s="136"/>
      <c r="E13" s="137"/>
    </row>
    <row r="14" spans="2:5" ht="12.75">
      <c r="B14" s="136" t="s">
        <v>201</v>
      </c>
      <c r="C14" s="136"/>
      <c r="D14" s="136"/>
      <c r="E14" s="137">
        <f>SUM(E10:E13)</f>
        <v>0</v>
      </c>
    </row>
  </sheetData>
  <sheetProtection/>
  <printOptions/>
  <pageMargins left="0.984251968503937" right="0.5905511811023623" top="0.984251968503937"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Projekta inženiring Ptuj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Projekta</dc:creator>
  <cp:keywords/>
  <dc:description/>
  <cp:lastModifiedBy>TKodela</cp:lastModifiedBy>
  <cp:lastPrinted>2018-04-25T08:03:08Z</cp:lastPrinted>
  <dcterms:created xsi:type="dcterms:W3CDTF">2003-05-22T09:36:21Z</dcterms:created>
  <dcterms:modified xsi:type="dcterms:W3CDTF">2018-04-26T10:59:40Z</dcterms:modified>
  <cp:category/>
  <cp:version/>
  <cp:contentType/>
  <cp:contentStatus/>
</cp:coreProperties>
</file>